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_COMMUNITY DEVELOPMENT\_GRANTS\FFP\Policy Documents\Implementation Handbook\Attachments\Ch 08 Attachments\Examples\"/>
    </mc:Choice>
  </mc:AlternateContent>
  <xr:revisionPtr revIDLastSave="0" documentId="13_ncr:1_{74EB8E7D-126E-4DF4-896A-1C990C1F33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tch Funds Journal" sheetId="1" r:id="rId1"/>
  </sheets>
  <definedNames>
    <definedName name="_xlnm._FilterDatabase" localSheetId="0" hidden="1">'Match Funds Journal'!$A$14:$A$57</definedName>
    <definedName name="_xlnm.Print_Titles" localSheetId="0">'Match Funds Journal'!$1:$16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7" i="1" l="1"/>
  <c r="H77" i="1"/>
  <c r="H78" i="1"/>
  <c r="H79" i="1"/>
  <c r="H76" i="1"/>
  <c r="J79" i="1"/>
  <c r="K79" i="1"/>
  <c r="L79" i="1"/>
  <c r="M79" i="1"/>
  <c r="N79" i="1"/>
  <c r="I79" i="1"/>
  <c r="J78" i="1"/>
  <c r="K78" i="1"/>
  <c r="L78" i="1"/>
  <c r="M78" i="1"/>
  <c r="N78" i="1"/>
  <c r="I78" i="1"/>
  <c r="J77" i="1"/>
  <c r="K77" i="1"/>
  <c r="L77" i="1"/>
  <c r="M77" i="1"/>
  <c r="N77" i="1"/>
  <c r="I77" i="1"/>
  <c r="O82" i="1"/>
  <c r="O72" i="1"/>
  <c r="O65" i="1"/>
  <c r="O58" i="1"/>
  <c r="O52" i="1"/>
  <c r="O39" i="1"/>
  <c r="O26" i="1"/>
  <c r="O27" i="1" s="1"/>
  <c r="O40" i="1" s="1"/>
  <c r="O53" i="1" s="1"/>
  <c r="N82" i="1"/>
  <c r="M82" i="1"/>
  <c r="L82" i="1"/>
  <c r="K82" i="1"/>
  <c r="J82" i="1"/>
  <c r="I82" i="1"/>
  <c r="H81" i="1"/>
  <c r="J72" i="1"/>
  <c r="K72" i="1"/>
  <c r="L72" i="1"/>
  <c r="M72" i="1"/>
  <c r="N72" i="1"/>
  <c r="H18" i="1"/>
  <c r="H19" i="1"/>
  <c r="H20" i="1"/>
  <c r="H21" i="1"/>
  <c r="H22" i="1"/>
  <c r="H23" i="1"/>
  <c r="H24" i="1"/>
  <c r="H25" i="1"/>
  <c r="H30" i="1"/>
  <c r="H31" i="1"/>
  <c r="H32" i="1"/>
  <c r="H33" i="1"/>
  <c r="H34" i="1"/>
  <c r="H35" i="1"/>
  <c r="H36" i="1"/>
  <c r="H37" i="1"/>
  <c r="H38" i="1"/>
  <c r="H43" i="1"/>
  <c r="H44" i="1"/>
  <c r="H45" i="1"/>
  <c r="H46" i="1"/>
  <c r="H47" i="1"/>
  <c r="H48" i="1"/>
  <c r="H49" i="1"/>
  <c r="H50" i="1"/>
  <c r="H51" i="1"/>
  <c r="H56" i="1"/>
  <c r="H57" i="1"/>
  <c r="H62" i="1"/>
  <c r="H64" i="1"/>
  <c r="H69" i="1"/>
  <c r="H70" i="1"/>
  <c r="H71" i="1"/>
  <c r="H17" i="1"/>
  <c r="J65" i="1"/>
  <c r="K65" i="1"/>
  <c r="L65" i="1"/>
  <c r="M65" i="1"/>
  <c r="N65" i="1"/>
  <c r="I65" i="1"/>
  <c r="J58" i="1"/>
  <c r="K58" i="1"/>
  <c r="L58" i="1"/>
  <c r="M58" i="1"/>
  <c r="N58" i="1"/>
  <c r="I58" i="1"/>
  <c r="J52" i="1"/>
  <c r="K52" i="1"/>
  <c r="L52" i="1"/>
  <c r="M52" i="1"/>
  <c r="N52" i="1"/>
  <c r="I52" i="1"/>
  <c r="J39" i="1"/>
  <c r="K39" i="1"/>
  <c r="L39" i="1"/>
  <c r="M39" i="1"/>
  <c r="N39" i="1"/>
  <c r="I39" i="1"/>
  <c r="J26" i="1"/>
  <c r="J27" i="1" s="1"/>
  <c r="K26" i="1"/>
  <c r="K27" i="1" s="1"/>
  <c r="L26" i="1"/>
  <c r="L27" i="1" s="1"/>
  <c r="M26" i="1"/>
  <c r="M27" i="1" s="1"/>
  <c r="N26" i="1"/>
  <c r="N27" i="1" s="1"/>
  <c r="I26" i="1"/>
  <c r="I72" i="1"/>
  <c r="O59" i="1" l="1"/>
  <c r="O66" i="1"/>
  <c r="O73" i="1" s="1"/>
  <c r="O78" i="1" s="1"/>
  <c r="H82" i="1"/>
  <c r="H39" i="1"/>
  <c r="H26" i="1"/>
  <c r="H65" i="1"/>
  <c r="K40" i="1"/>
  <c r="K28" i="1"/>
  <c r="L40" i="1"/>
  <c r="L28" i="1"/>
  <c r="J40" i="1"/>
  <c r="J28" i="1"/>
  <c r="N40" i="1"/>
  <c r="N41" i="1" s="1"/>
  <c r="N28" i="1"/>
  <c r="M40" i="1"/>
  <c r="M28" i="1"/>
  <c r="H58" i="1"/>
  <c r="I27" i="1"/>
  <c r="H72" i="1"/>
  <c r="H52" i="1"/>
  <c r="O83" i="1" l="1"/>
  <c r="N53" i="1"/>
  <c r="J41" i="1"/>
  <c r="J53" i="1"/>
  <c r="L41" i="1"/>
  <c r="L53" i="1"/>
  <c r="M41" i="1"/>
  <c r="M53" i="1"/>
  <c r="I40" i="1"/>
  <c r="I28" i="1"/>
  <c r="H28" i="1" s="1"/>
  <c r="H27" i="1"/>
  <c r="K41" i="1"/>
  <c r="K53" i="1"/>
  <c r="K54" i="1" l="1"/>
  <c r="K59" i="1"/>
  <c r="H40" i="1"/>
  <c r="I53" i="1"/>
  <c r="I41" i="1"/>
  <c r="H41" i="1" s="1"/>
  <c r="J59" i="1"/>
  <c r="J54" i="1"/>
  <c r="M54" i="1"/>
  <c r="M59" i="1"/>
  <c r="L54" i="1"/>
  <c r="L59" i="1"/>
  <c r="N54" i="1"/>
  <c r="N59" i="1"/>
  <c r="L66" i="1" l="1"/>
  <c r="L60" i="1"/>
  <c r="M66" i="1"/>
  <c r="M60" i="1"/>
  <c r="J60" i="1"/>
  <c r="J66" i="1"/>
  <c r="I54" i="1"/>
  <c r="H54" i="1" s="1"/>
  <c r="I59" i="1"/>
  <c r="H53" i="1"/>
  <c r="K60" i="1"/>
  <c r="K66" i="1"/>
  <c r="N66" i="1"/>
  <c r="N60" i="1"/>
  <c r="I66" i="1" l="1"/>
  <c r="I60" i="1"/>
  <c r="H59" i="1"/>
  <c r="J67" i="1"/>
  <c r="J73" i="1"/>
  <c r="K67" i="1"/>
  <c r="K73" i="1"/>
  <c r="H60" i="1"/>
  <c r="L67" i="1"/>
  <c r="L73" i="1"/>
  <c r="M73" i="1"/>
  <c r="M67" i="1"/>
  <c r="N67" i="1"/>
  <c r="N73" i="1"/>
  <c r="L74" i="1" l="1"/>
  <c r="M74" i="1"/>
  <c r="K74" i="1"/>
  <c r="N74" i="1"/>
  <c r="J74" i="1"/>
  <c r="I73" i="1"/>
  <c r="I67" i="1"/>
  <c r="H67" i="1" s="1"/>
  <c r="H66" i="1"/>
  <c r="I74" i="1" l="1"/>
  <c r="H74" i="1" s="1"/>
  <c r="H73" i="1"/>
  <c r="L83" i="1" l="1"/>
  <c r="L84" i="1" s="1"/>
  <c r="K83" i="1"/>
  <c r="K84" i="1" s="1"/>
  <c r="M83" i="1"/>
  <c r="M84" i="1" s="1"/>
  <c r="N83" i="1"/>
  <c r="N84" i="1" s="1"/>
  <c r="J83" i="1"/>
  <c r="J84" i="1" s="1"/>
  <c r="I83" i="1"/>
  <c r="I84" i="1" l="1"/>
  <c r="H84" i="1" s="1"/>
  <c r="H83" i="1"/>
</calcChain>
</file>

<file path=xl/sharedStrings.xml><?xml version="1.0" encoding="utf-8"?>
<sst xmlns="http://schemas.openxmlformats.org/spreadsheetml/2006/main" count="264" uniqueCount="46">
  <si>
    <t>Matching Funds Journal</t>
  </si>
  <si>
    <t>Match-Funded Activities &amp; Payments</t>
  </si>
  <si>
    <t>TOTAL</t>
  </si>
  <si>
    <t>Date</t>
  </si>
  <si>
    <t>of</t>
  </si>
  <si>
    <t>Invoice</t>
  </si>
  <si>
    <t>Amount</t>
  </si>
  <si>
    <t>Payment</t>
  </si>
  <si>
    <t>Matching Funds Contract Amount:</t>
  </si>
  <si>
    <t xml:space="preserve"> </t>
  </si>
  <si>
    <t>B.   DEHCR GRANT AGREEMENT #:</t>
  </si>
  <si>
    <t>Division of Energy, Housing and Community Resources (DEHCR)</t>
  </si>
  <si>
    <t>AND</t>
  </si>
  <si>
    <t>Payee Name</t>
  </si>
  <si>
    <r>
      <t xml:space="preserve">Invoice Amount </t>
    </r>
    <r>
      <rPr>
        <b/>
        <u/>
        <sz val="10"/>
        <color rgb="FFFF0000"/>
        <rFont val="Calibri"/>
        <family val="2"/>
        <scheme val="minor"/>
      </rPr>
      <t>PAID WITH MATCH</t>
    </r>
    <r>
      <rPr>
        <sz val="10"/>
        <color theme="1"/>
        <rFont val="Calibri"/>
        <family val="2"/>
        <scheme val="minor"/>
      </rPr>
      <t xml:space="preserve"> Funds</t>
    </r>
  </si>
  <si>
    <t>Invoice Number</t>
  </si>
  <si>
    <r>
      <t xml:space="preserve">Check # </t>
    </r>
    <r>
      <rPr>
        <sz val="9"/>
        <color theme="1"/>
        <rFont val="Calibri"/>
        <family val="2"/>
        <scheme val="minor"/>
      </rPr>
      <t>(or enter "EFT" if electronic funds transfer)</t>
    </r>
  </si>
  <si>
    <t>Check or EFT Payment Amount (TOTAL)</t>
  </si>
  <si>
    <t>A.   NAME OF GRANTEE (LOCAL/TRIBAL GOVERNMENT):</t>
  </si>
  <si>
    <t>Associated FFP Grant Payment Request # (Draw #)</t>
  </si>
  <si>
    <t>OTHER PROFESSIONAL SERVICES</t>
  </si>
  <si>
    <t>ACQUISITION/ RELOCATION</t>
  </si>
  <si>
    <t>Total Match this Payment Request</t>
  </si>
  <si>
    <t>Total Match To Date</t>
  </si>
  <si>
    <t>Budgeted Match Remaining</t>
  </si>
  <si>
    <r>
      <rPr>
        <b/>
        <sz val="8"/>
        <color theme="1"/>
        <rFont val="Calibri"/>
        <family val="2"/>
        <scheme val="minor"/>
      </rPr>
      <t>CONSTRUCTION</t>
    </r>
    <r>
      <rPr>
        <sz val="6"/>
        <color theme="1"/>
        <rFont val="Calibri"/>
        <family val="2"/>
        <scheme val="minor"/>
      </rPr>
      <t xml:space="preserve"> 
(New Construct./ Renov./ Rahab./ Expansion/ Demolition)</t>
    </r>
  </si>
  <si>
    <t>GRANT ADMINISTRATION</t>
  </si>
  <si>
    <t>NON-FFP PROJECT COSTS ON VENDOR'S INVOICE</t>
  </si>
  <si>
    <t>N/A</t>
  </si>
  <si>
    <r>
      <rPr>
        <b/>
        <sz val="8"/>
        <color theme="1"/>
        <rFont val="Calibri"/>
        <family val="2"/>
        <scheme val="minor"/>
      </rPr>
      <t>DIGITAL CONNECTIVITY</t>
    </r>
    <r>
      <rPr>
        <sz val="8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(Equipment/Devices, etc.)</t>
    </r>
  </si>
  <si>
    <t>Village of Yourville</t>
  </si>
  <si>
    <t>FFP 24-40</t>
  </si>
  <si>
    <t>FURNISHINGS</t>
  </si>
  <si>
    <t>None this request</t>
  </si>
  <si>
    <t>Allseating Corporation</t>
  </si>
  <si>
    <t>Bureau of Corrections Enterprise (Inv.# 5555511111)</t>
  </si>
  <si>
    <r>
      <t xml:space="preserve">123 Construction Co. (Pay Application 10) </t>
    </r>
    <r>
      <rPr>
        <sz val="9"/>
        <color rgb="FFFF0000"/>
        <rFont val="Calibri"/>
        <family val="2"/>
        <scheme val="minor"/>
      </rPr>
      <t>- SPLIT PAYMENT</t>
    </r>
  </si>
  <si>
    <r>
      <t xml:space="preserve">123 Construction Co. (Pay Application 11) FINAL - </t>
    </r>
    <r>
      <rPr>
        <sz val="9"/>
        <color rgb="FFFF0000"/>
        <rFont val="Calibri"/>
        <family val="2"/>
        <scheme val="minor"/>
      </rPr>
      <t>SPLIT PAYMENT</t>
    </r>
  </si>
  <si>
    <t>Program Income 1</t>
  </si>
  <si>
    <t>Total Match Reduction Adjustment for Program Income1</t>
  </si>
  <si>
    <r>
      <t xml:space="preserve">123 Construction Co. (Pay Application 11) - </t>
    </r>
    <r>
      <rPr>
        <b/>
        <sz val="9"/>
        <color rgb="FFFF0000"/>
        <rFont val="Calibri"/>
        <family val="2"/>
        <scheme val="minor"/>
      </rPr>
      <t>Adjustment: Reduction in Match to Apply Program Income to invoice</t>
    </r>
  </si>
  <si>
    <r>
      <t xml:space="preserve">XYZ Consulting Services (Inv. #00482-07) - </t>
    </r>
    <r>
      <rPr>
        <sz val="9"/>
        <color rgb="FFFF0000"/>
        <rFont val="Calibri"/>
        <family val="2"/>
        <scheme val="minor"/>
      </rPr>
      <t>SPLIT PAYMENT</t>
    </r>
  </si>
  <si>
    <t>The HON Company (Inv. #234333)</t>
  </si>
  <si>
    <t>Steelcase, Inc. (Inv. #34534534500)</t>
  </si>
  <si>
    <t>Hawthorne (Inv. #32323232000)</t>
  </si>
  <si>
    <t>Allseating Corporation (Inv. #33-5555)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</si>
</sst>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1" fontId="3" fillId="0" borderId="11" xfId="0" applyNumberFormat="1" applyFont="1" applyBorder="1" applyAlignment="1">
      <alignment horizontal="center"/>
    </xf>
    <xf numFmtId="14" fontId="3" fillId="0" borderId="11" xfId="0" applyNumberFormat="1" applyFont="1" applyBorder="1"/>
    <xf numFmtId="44" fontId="3" fillId="0" borderId="11" xfId="0" applyNumberFormat="1" applyFont="1" applyBorder="1"/>
    <xf numFmtId="44" fontId="3" fillId="0" borderId="12" xfId="0" applyNumberFormat="1" applyFont="1" applyBorder="1"/>
    <xf numFmtId="14" fontId="3" fillId="0" borderId="1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top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10" fillId="3" borderId="14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0" fontId="14" fillId="3" borderId="13" xfId="0" applyFont="1" applyFill="1" applyBorder="1" applyAlignment="1">
      <alignment horizontal="center" wrapText="1"/>
    </xf>
    <xf numFmtId="44" fontId="3" fillId="0" borderId="12" xfId="1" applyFont="1" applyBorder="1"/>
    <xf numFmtId="44" fontId="7" fillId="3" borderId="14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4" fontId="3" fillId="4" borderId="11" xfId="0" applyNumberFormat="1" applyFont="1" applyFill="1" applyBorder="1"/>
    <xf numFmtId="44" fontId="3" fillId="4" borderId="11" xfId="0" applyNumberFormat="1" applyFont="1" applyFill="1" applyBorder="1"/>
    <xf numFmtId="0" fontId="15" fillId="4" borderId="11" xfId="0" applyFont="1" applyFill="1" applyBorder="1" applyAlignment="1">
      <alignment horizontal="right" wrapText="1"/>
    </xf>
    <xf numFmtId="14" fontId="15" fillId="4" borderId="11" xfId="0" applyNumberFormat="1" applyFont="1" applyFill="1" applyBorder="1" applyAlignment="1">
      <alignment horizontal="center"/>
    </xf>
    <xf numFmtId="1" fontId="15" fillId="4" borderId="11" xfId="0" applyNumberFormat="1" applyFont="1" applyFill="1" applyBorder="1" applyAlignment="1">
      <alignment horizontal="center"/>
    </xf>
    <xf numFmtId="44" fontId="15" fillId="4" borderId="12" xfId="0" applyNumberFormat="1" applyFont="1" applyFill="1" applyBorder="1"/>
    <xf numFmtId="44" fontId="15" fillId="4" borderId="11" xfId="0" applyNumberFormat="1" applyFont="1" applyFill="1" applyBorder="1"/>
    <xf numFmtId="44" fontId="7" fillId="2" borderId="14" xfId="0" applyNumberFormat="1" applyFont="1" applyFill="1" applyBorder="1" applyAlignment="1">
      <alignment horizontal="center"/>
    </xf>
    <xf numFmtId="44" fontId="15" fillId="3" borderId="11" xfId="0" applyNumberFormat="1" applyFont="1" applyFill="1" applyBorder="1"/>
    <xf numFmtId="44" fontId="15" fillId="5" borderId="11" xfId="0" applyNumberFormat="1" applyFont="1" applyFill="1" applyBorder="1"/>
    <xf numFmtId="0" fontId="6" fillId="3" borderId="15" xfId="0" applyFont="1" applyFill="1" applyBorder="1" applyAlignment="1">
      <alignment horizontal="center"/>
    </xf>
    <xf numFmtId="44" fontId="7" fillId="3" borderId="13" xfId="0" applyNumberFormat="1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44" fontId="3" fillId="0" borderId="11" xfId="1" applyFont="1" applyBorder="1"/>
    <xf numFmtId="1" fontId="17" fillId="0" borderId="11" xfId="0" applyNumberFormat="1" applyFont="1" applyBorder="1" applyAlignment="1">
      <alignment horizontal="center" wrapText="1"/>
    </xf>
    <xf numFmtId="14" fontId="3" fillId="6" borderId="11" xfId="0" applyNumberFormat="1" applyFont="1" applyFill="1" applyBorder="1"/>
    <xf numFmtId="44" fontId="3" fillId="6" borderId="11" xfId="0" applyNumberFormat="1" applyFont="1" applyFill="1" applyBorder="1"/>
    <xf numFmtId="0" fontId="15" fillId="6" borderId="11" xfId="0" applyFont="1" applyFill="1" applyBorder="1" applyAlignment="1">
      <alignment horizontal="right" wrapText="1"/>
    </xf>
    <xf numFmtId="14" fontId="15" fillId="6" borderId="11" xfId="0" applyNumberFormat="1" applyFont="1" applyFill="1" applyBorder="1" applyAlignment="1">
      <alignment horizontal="center"/>
    </xf>
    <xf numFmtId="1" fontId="15" fillId="6" borderId="11" xfId="0" applyNumberFormat="1" applyFont="1" applyFill="1" applyBorder="1" applyAlignment="1">
      <alignment horizontal="center"/>
    </xf>
    <xf numFmtId="44" fontId="15" fillId="6" borderId="12" xfId="0" applyNumberFormat="1" applyFont="1" applyFill="1" applyBorder="1"/>
    <xf numFmtId="44" fontId="15" fillId="6" borderId="11" xfId="0" applyNumberFormat="1" applyFont="1" applyFill="1" applyBorder="1"/>
    <xf numFmtId="1" fontId="17" fillId="6" borderId="11" xfId="0" applyNumberFormat="1" applyFont="1" applyFill="1" applyBorder="1" applyAlignment="1">
      <alignment horizontal="center" wrapText="1"/>
    </xf>
    <xf numFmtId="44" fontId="16" fillId="0" borderId="11" xfId="0" applyNumberFormat="1" applyFont="1" applyBorder="1"/>
    <xf numFmtId="44" fontId="17" fillId="6" borderId="11" xfId="0" applyNumberFormat="1" applyFont="1" applyFill="1" applyBorder="1"/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right" vertical="top"/>
    </xf>
    <xf numFmtId="0" fontId="6" fillId="3" borderId="10" xfId="0" applyFont="1" applyFill="1" applyBorder="1" applyAlignment="1">
      <alignment horizontal="right" vertical="top"/>
    </xf>
    <xf numFmtId="44" fontId="7" fillId="2" borderId="8" xfId="0" applyNumberFormat="1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1019175</xdr:colOff>
      <xdr:row>0</xdr:row>
      <xdr:rowOff>76201</xdr:rowOff>
    </xdr:from>
    <xdr:ext cx="8724900" cy="120014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A369AF2-34CB-5AD2-600F-57690499B4B7}"/>
            </a:ext>
          </a:extLst>
        </xdr:cNvPr>
        <xdr:cNvSpPr/>
      </xdr:nvSpPr>
      <xdr:spPr>
        <a:xfrm>
          <a:off x="2924175" y="76201"/>
          <a:ext cx="8724900" cy="1200149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n-US" sz="96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view="pageLayout" zoomScaleNormal="100" workbookViewId="0">
      <selection activeCell="B5" sqref="B5:D5"/>
    </sheetView>
  </sheetViews>
  <sheetFormatPr defaultColWidth="9.1796875" defaultRowHeight="14.5" x14ac:dyDescent="0.35"/>
  <cols>
    <col min="1" max="2" width="8.54296875" customWidth="1"/>
    <col min="3" max="3" width="11.453125" customWidth="1"/>
    <col min="4" max="4" width="26.54296875" customWidth="1"/>
    <col min="6" max="6" width="9.54296875" customWidth="1"/>
    <col min="7" max="7" width="11.54296875" bestFit="1" customWidth="1"/>
    <col min="8" max="8" width="13" bestFit="1" customWidth="1"/>
    <col min="9" max="9" width="14.1796875" customWidth="1"/>
    <col min="10" max="10" width="13.54296875" customWidth="1"/>
    <col min="11" max="11" width="13.26953125" customWidth="1"/>
    <col min="12" max="12" width="13.1796875" customWidth="1"/>
    <col min="13" max="13" width="13.453125" customWidth="1"/>
    <col min="14" max="14" width="14.1796875" customWidth="1"/>
    <col min="15" max="15" width="13.54296875" customWidth="1"/>
  </cols>
  <sheetData>
    <row r="1" spans="1:15" ht="15.5" x14ac:dyDescent="0.35">
      <c r="A1" s="8" t="s">
        <v>11</v>
      </c>
      <c r="B1" s="2"/>
      <c r="C1" s="2"/>
      <c r="D1" s="2"/>
      <c r="E1" s="9"/>
      <c r="F1" s="9"/>
      <c r="G1" s="1"/>
    </row>
    <row r="2" spans="1:15" ht="15.5" x14ac:dyDescent="0.35">
      <c r="A2" s="8" t="s">
        <v>0</v>
      </c>
      <c r="B2" s="2"/>
      <c r="C2" s="2"/>
      <c r="D2" s="2"/>
      <c r="E2" s="2"/>
      <c r="F2" s="2"/>
    </row>
    <row r="3" spans="1:15" ht="3.75" customHeight="1" thickBot="1" x14ac:dyDescent="0.4">
      <c r="A3" s="2"/>
      <c r="B3" s="2"/>
      <c r="C3" s="2"/>
      <c r="D3" s="2"/>
      <c r="E3" s="2"/>
      <c r="F3" s="2"/>
    </row>
    <row r="4" spans="1:15" ht="15.5" x14ac:dyDescent="0.35">
      <c r="A4" s="10" t="s">
        <v>18</v>
      </c>
      <c r="B4" s="11"/>
      <c r="C4" s="11"/>
      <c r="D4" s="12"/>
      <c r="E4" s="2"/>
      <c r="F4" s="2"/>
    </row>
    <row r="5" spans="1:15" ht="16" thickBot="1" x14ac:dyDescent="0.4">
      <c r="A5" s="13"/>
      <c r="B5" s="68" t="s">
        <v>30</v>
      </c>
      <c r="C5" s="68"/>
      <c r="D5" s="69"/>
      <c r="E5" s="2"/>
      <c r="F5" s="2"/>
    </row>
    <row r="6" spans="1:15" ht="15.5" x14ac:dyDescent="0.35">
      <c r="A6" s="10" t="s">
        <v>10</v>
      </c>
      <c r="B6" s="11"/>
      <c r="C6" s="11"/>
      <c r="D6" s="12"/>
      <c r="E6" s="2"/>
      <c r="F6" s="2"/>
    </row>
    <row r="7" spans="1:15" ht="16" thickBot="1" x14ac:dyDescent="0.4">
      <c r="A7" s="13"/>
      <c r="B7" s="68" t="s">
        <v>31</v>
      </c>
      <c r="C7" s="68"/>
      <c r="D7" s="69"/>
      <c r="E7" s="2"/>
      <c r="F7" s="2"/>
    </row>
    <row r="8" spans="1:15" ht="3.75" customHeight="1" x14ac:dyDescent="0.35">
      <c r="A8" s="2"/>
      <c r="B8" s="14"/>
      <c r="C8" s="14"/>
      <c r="D8" s="14"/>
      <c r="E8" s="2"/>
      <c r="F8" s="2"/>
    </row>
    <row r="9" spans="1:15" ht="3.75" customHeight="1" x14ac:dyDescent="0.35"/>
    <row r="10" spans="1:15" x14ac:dyDescent="0.35">
      <c r="A10" s="15"/>
      <c r="B10" s="15"/>
      <c r="C10" s="15"/>
      <c r="D10" s="15"/>
      <c r="E10" s="15"/>
      <c r="F10" s="15"/>
      <c r="G10" s="15"/>
      <c r="H10" s="70" t="s">
        <v>1</v>
      </c>
      <c r="I10" s="71"/>
      <c r="J10" s="71"/>
      <c r="K10" s="71"/>
      <c r="L10" s="71"/>
      <c r="M10" s="71"/>
      <c r="N10" s="71"/>
      <c r="O10" s="72"/>
    </row>
    <row r="11" spans="1:15" ht="15" customHeight="1" x14ac:dyDescent="0.35">
      <c r="A11" s="73"/>
      <c r="B11" s="74"/>
      <c r="C11" s="74"/>
      <c r="D11" s="74"/>
      <c r="E11" s="74"/>
      <c r="F11" s="74"/>
      <c r="G11" s="74"/>
      <c r="H11" s="77" t="s">
        <v>8</v>
      </c>
      <c r="I11" s="78"/>
      <c r="J11" s="78"/>
      <c r="K11" s="78"/>
      <c r="L11" s="78"/>
      <c r="M11" s="81">
        <v>270126</v>
      </c>
      <c r="N11" s="82"/>
      <c r="O11" s="42"/>
    </row>
    <row r="12" spans="1:15" ht="15" customHeight="1" x14ac:dyDescent="0.35">
      <c r="A12" s="75"/>
      <c r="B12" s="76"/>
      <c r="C12" s="76"/>
      <c r="D12" s="76"/>
      <c r="E12" s="76"/>
      <c r="F12" s="76"/>
      <c r="G12" s="76"/>
      <c r="H12" s="79"/>
      <c r="I12" s="80"/>
      <c r="J12" s="80"/>
      <c r="K12" s="80"/>
      <c r="L12" s="80"/>
      <c r="M12" s="83" t="s">
        <v>2</v>
      </c>
      <c r="N12" s="84"/>
      <c r="O12" s="43"/>
    </row>
    <row r="13" spans="1:15" ht="15" customHeight="1" x14ac:dyDescent="0.35">
      <c r="A13" s="16">
        <v>1</v>
      </c>
      <c r="B13" s="16">
        <v>2</v>
      </c>
      <c r="C13" s="17">
        <v>3</v>
      </c>
      <c r="D13" s="17">
        <v>4</v>
      </c>
      <c r="E13" s="16">
        <v>5</v>
      </c>
      <c r="F13" s="16">
        <v>6</v>
      </c>
      <c r="G13" s="17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  <c r="N13" s="17">
        <v>14</v>
      </c>
      <c r="O13" s="41">
        <v>15</v>
      </c>
    </row>
    <row r="14" spans="1:15" ht="44.15" customHeight="1" x14ac:dyDescent="0.35">
      <c r="A14" s="56" t="s">
        <v>19</v>
      </c>
      <c r="B14" s="18" t="s">
        <v>3</v>
      </c>
      <c r="C14" s="18" t="s">
        <v>6</v>
      </c>
      <c r="D14" s="18" t="s">
        <v>13</v>
      </c>
      <c r="E14" s="18" t="s">
        <v>3</v>
      </c>
      <c r="F14" s="59" t="s">
        <v>16</v>
      </c>
      <c r="G14" s="62" t="s">
        <v>17</v>
      </c>
      <c r="H14" s="65" t="s">
        <v>14</v>
      </c>
      <c r="I14" s="27" t="s">
        <v>26</v>
      </c>
      <c r="J14" s="27" t="s">
        <v>20</v>
      </c>
      <c r="K14" s="26" t="s">
        <v>25</v>
      </c>
      <c r="L14" s="26" t="s">
        <v>29</v>
      </c>
      <c r="M14" s="27" t="s">
        <v>21</v>
      </c>
      <c r="N14" s="27" t="s">
        <v>32</v>
      </c>
      <c r="O14" s="27" t="s">
        <v>27</v>
      </c>
    </row>
    <row r="15" spans="1:15" ht="15" customHeight="1" x14ac:dyDescent="0.35">
      <c r="A15" s="57"/>
      <c r="B15" s="19" t="s">
        <v>4</v>
      </c>
      <c r="C15" s="20" t="s">
        <v>4</v>
      </c>
      <c r="D15" s="25" t="s">
        <v>12</v>
      </c>
      <c r="E15" s="19" t="s">
        <v>4</v>
      </c>
      <c r="F15" s="60"/>
      <c r="G15" s="63"/>
      <c r="H15" s="66"/>
      <c r="I15" s="38">
        <v>0</v>
      </c>
      <c r="J15" s="38">
        <v>0</v>
      </c>
      <c r="K15" s="38">
        <v>70126</v>
      </c>
      <c r="L15" s="38">
        <v>0</v>
      </c>
      <c r="M15" s="38">
        <v>0</v>
      </c>
      <c r="N15" s="38">
        <v>200000</v>
      </c>
      <c r="O15" s="29"/>
    </row>
    <row r="16" spans="1:15" ht="15" customHeight="1" x14ac:dyDescent="0.35">
      <c r="A16" s="58"/>
      <c r="B16" s="21" t="s">
        <v>5</v>
      </c>
      <c r="C16" s="22" t="s">
        <v>5</v>
      </c>
      <c r="D16" s="21" t="s">
        <v>15</v>
      </c>
      <c r="E16" s="21" t="s">
        <v>7</v>
      </c>
      <c r="F16" s="61"/>
      <c r="G16" s="64"/>
      <c r="H16" s="67"/>
      <c r="I16" s="23" t="s">
        <v>2</v>
      </c>
      <c r="J16" s="23" t="s">
        <v>2</v>
      </c>
      <c r="K16" s="23" t="s">
        <v>2</v>
      </c>
      <c r="L16" s="23" t="s">
        <v>2</v>
      </c>
      <c r="M16" s="23" t="s">
        <v>2</v>
      </c>
      <c r="N16" s="23" t="s">
        <v>2</v>
      </c>
      <c r="O16" s="23"/>
    </row>
    <row r="17" spans="1:15" x14ac:dyDescent="0.35">
      <c r="A17" s="3">
        <v>1</v>
      </c>
      <c r="B17" s="4" t="s">
        <v>9</v>
      </c>
      <c r="C17" s="5">
        <v>0</v>
      </c>
      <c r="D17" s="24" t="s">
        <v>33</v>
      </c>
      <c r="E17" s="7" t="s">
        <v>9</v>
      </c>
      <c r="F17" s="3" t="s">
        <v>9</v>
      </c>
      <c r="G17" s="6">
        <v>0</v>
      </c>
      <c r="H17" s="5">
        <f>SUM(I17:N17)</f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28">
        <v>0</v>
      </c>
      <c r="O17" s="5">
        <v>0</v>
      </c>
    </row>
    <row r="18" spans="1:15" hidden="1" x14ac:dyDescent="0.35">
      <c r="A18" s="3">
        <v>1</v>
      </c>
      <c r="B18" s="4" t="s">
        <v>9</v>
      </c>
      <c r="C18" s="5">
        <v>0</v>
      </c>
      <c r="D18" s="24" t="s">
        <v>9</v>
      </c>
      <c r="E18" s="7" t="s">
        <v>9</v>
      </c>
      <c r="F18" s="3" t="s">
        <v>9</v>
      </c>
      <c r="G18" s="6">
        <v>0</v>
      </c>
      <c r="H18" s="5">
        <f t="shared" ref="H18:H74" si="0">SUM(I18:N18)</f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28">
        <v>0</v>
      </c>
      <c r="O18" s="5">
        <v>0</v>
      </c>
    </row>
    <row r="19" spans="1:15" hidden="1" x14ac:dyDescent="0.35">
      <c r="A19" s="3">
        <v>1</v>
      </c>
      <c r="B19" s="4" t="s">
        <v>9</v>
      </c>
      <c r="C19" s="5">
        <v>0</v>
      </c>
      <c r="D19" s="24" t="s">
        <v>9</v>
      </c>
      <c r="E19" s="7" t="s">
        <v>9</v>
      </c>
      <c r="F19" s="3" t="s">
        <v>9</v>
      </c>
      <c r="G19" s="6">
        <v>0</v>
      </c>
      <c r="H19" s="5">
        <f t="shared" si="0"/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28">
        <v>0</v>
      </c>
      <c r="O19" s="5">
        <v>0</v>
      </c>
    </row>
    <row r="20" spans="1:15" hidden="1" x14ac:dyDescent="0.35">
      <c r="A20" s="3">
        <v>1</v>
      </c>
      <c r="B20" s="4" t="s">
        <v>9</v>
      </c>
      <c r="C20" s="5">
        <v>0</v>
      </c>
      <c r="D20" s="24" t="s">
        <v>9</v>
      </c>
      <c r="E20" s="7" t="s">
        <v>9</v>
      </c>
      <c r="F20" s="3" t="s">
        <v>9</v>
      </c>
      <c r="G20" s="6">
        <v>0</v>
      </c>
      <c r="H20" s="5">
        <f t="shared" si="0"/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28">
        <v>0</v>
      </c>
      <c r="O20" s="5">
        <v>0</v>
      </c>
    </row>
    <row r="21" spans="1:15" hidden="1" x14ac:dyDescent="0.35">
      <c r="A21" s="3">
        <v>1</v>
      </c>
      <c r="B21" s="4" t="s">
        <v>9</v>
      </c>
      <c r="C21" s="5">
        <v>0</v>
      </c>
      <c r="D21" s="24" t="s">
        <v>9</v>
      </c>
      <c r="E21" s="7" t="s">
        <v>9</v>
      </c>
      <c r="F21" s="3" t="s">
        <v>9</v>
      </c>
      <c r="G21" s="6">
        <v>0</v>
      </c>
      <c r="H21" s="5">
        <f t="shared" si="0"/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28">
        <v>0</v>
      </c>
      <c r="O21" s="5">
        <v>0</v>
      </c>
    </row>
    <row r="22" spans="1:15" hidden="1" x14ac:dyDescent="0.35">
      <c r="A22" s="3">
        <v>1</v>
      </c>
      <c r="B22" s="4" t="s">
        <v>9</v>
      </c>
      <c r="C22" s="5">
        <v>0</v>
      </c>
      <c r="D22" s="24" t="s">
        <v>9</v>
      </c>
      <c r="E22" s="7" t="s">
        <v>9</v>
      </c>
      <c r="F22" s="3" t="s">
        <v>9</v>
      </c>
      <c r="G22" s="6">
        <v>0</v>
      </c>
      <c r="H22" s="5">
        <f t="shared" si="0"/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28">
        <v>0</v>
      </c>
      <c r="O22" s="5">
        <v>0</v>
      </c>
    </row>
    <row r="23" spans="1:15" hidden="1" x14ac:dyDescent="0.35">
      <c r="A23" s="3">
        <v>1</v>
      </c>
      <c r="B23" s="4" t="s">
        <v>9</v>
      </c>
      <c r="C23" s="5">
        <v>0</v>
      </c>
      <c r="D23" s="24" t="s">
        <v>9</v>
      </c>
      <c r="E23" s="7" t="s">
        <v>9</v>
      </c>
      <c r="F23" s="3" t="s">
        <v>9</v>
      </c>
      <c r="G23" s="6">
        <v>0</v>
      </c>
      <c r="H23" s="5">
        <f t="shared" si="0"/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28">
        <v>0</v>
      </c>
      <c r="O23" s="5">
        <v>0</v>
      </c>
    </row>
    <row r="24" spans="1:15" ht="13.5" customHeight="1" x14ac:dyDescent="0.35">
      <c r="A24" s="3">
        <v>1</v>
      </c>
      <c r="B24" s="4" t="s">
        <v>9</v>
      </c>
      <c r="C24" s="5">
        <v>0</v>
      </c>
      <c r="D24" s="24" t="s">
        <v>9</v>
      </c>
      <c r="E24" s="7" t="s">
        <v>9</v>
      </c>
      <c r="F24" s="3" t="s">
        <v>9</v>
      </c>
      <c r="G24" s="6">
        <v>0</v>
      </c>
      <c r="H24" s="5">
        <f t="shared" si="0"/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28">
        <v>0</v>
      </c>
      <c r="O24" s="5">
        <v>0</v>
      </c>
    </row>
    <row r="25" spans="1:15" hidden="1" x14ac:dyDescent="0.35">
      <c r="A25" s="3">
        <v>1</v>
      </c>
      <c r="B25" s="4" t="s">
        <v>9</v>
      </c>
      <c r="C25" s="5">
        <v>0</v>
      </c>
      <c r="D25" s="24" t="s">
        <v>9</v>
      </c>
      <c r="E25" s="7" t="s">
        <v>9</v>
      </c>
      <c r="F25" s="3" t="s">
        <v>9</v>
      </c>
      <c r="G25" s="6">
        <v>0</v>
      </c>
      <c r="H25" s="5">
        <f t="shared" si="0"/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28">
        <v>0</v>
      </c>
      <c r="O25" s="5">
        <v>0</v>
      </c>
    </row>
    <row r="26" spans="1:15" x14ac:dyDescent="0.35">
      <c r="A26" s="30">
        <v>1</v>
      </c>
      <c r="B26" s="31" t="s">
        <v>9</v>
      </c>
      <c r="C26" s="32"/>
      <c r="D26" s="33" t="s">
        <v>22</v>
      </c>
      <c r="E26" s="34" t="s">
        <v>9</v>
      </c>
      <c r="F26" s="35" t="s">
        <v>9</v>
      </c>
      <c r="G26" s="36"/>
      <c r="H26" s="37">
        <f t="shared" si="0"/>
        <v>0</v>
      </c>
      <c r="I26" s="37">
        <f>SUM(I17:I25)</f>
        <v>0</v>
      </c>
      <c r="J26" s="37">
        <f t="shared" ref="J26:N26" si="1">SUM(J17:J25)</f>
        <v>0</v>
      </c>
      <c r="K26" s="37">
        <f t="shared" si="1"/>
        <v>0</v>
      </c>
      <c r="L26" s="37">
        <f t="shared" si="1"/>
        <v>0</v>
      </c>
      <c r="M26" s="37">
        <f t="shared" si="1"/>
        <v>0</v>
      </c>
      <c r="N26" s="37">
        <f t="shared" si="1"/>
        <v>0</v>
      </c>
      <c r="O26" s="40">
        <f>SUM(O17:O25)</f>
        <v>0</v>
      </c>
    </row>
    <row r="27" spans="1:15" x14ac:dyDescent="0.35">
      <c r="A27" s="30">
        <v>1</v>
      </c>
      <c r="B27" s="31" t="s">
        <v>9</v>
      </c>
      <c r="C27" s="32"/>
      <c r="D27" s="33" t="s">
        <v>23</v>
      </c>
      <c r="E27" s="34" t="s">
        <v>9</v>
      </c>
      <c r="F27" s="35" t="s">
        <v>9</v>
      </c>
      <c r="G27" s="36"/>
      <c r="H27" s="37">
        <f t="shared" si="0"/>
        <v>0</v>
      </c>
      <c r="I27" s="37">
        <f>I26</f>
        <v>0</v>
      </c>
      <c r="J27" s="37">
        <f t="shared" ref="J27:N27" si="2">J26</f>
        <v>0</v>
      </c>
      <c r="K27" s="37">
        <f t="shared" si="2"/>
        <v>0</v>
      </c>
      <c r="L27" s="37">
        <f t="shared" si="2"/>
        <v>0</v>
      </c>
      <c r="M27" s="37">
        <f t="shared" si="2"/>
        <v>0</v>
      </c>
      <c r="N27" s="37">
        <f t="shared" si="2"/>
        <v>0</v>
      </c>
      <c r="O27" s="40">
        <f>O26</f>
        <v>0</v>
      </c>
    </row>
    <row r="28" spans="1:15" x14ac:dyDescent="0.35">
      <c r="A28" s="30">
        <v>1</v>
      </c>
      <c r="B28" s="31" t="s">
        <v>9</v>
      </c>
      <c r="C28" s="32"/>
      <c r="D28" s="33" t="s">
        <v>24</v>
      </c>
      <c r="E28" s="34" t="s">
        <v>9</v>
      </c>
      <c r="F28" s="35" t="s">
        <v>9</v>
      </c>
      <c r="G28" s="36"/>
      <c r="H28" s="37">
        <f t="shared" si="0"/>
        <v>270126</v>
      </c>
      <c r="I28" s="37">
        <f>I15-I27</f>
        <v>0</v>
      </c>
      <c r="J28" s="37">
        <f t="shared" ref="J28:N28" si="3">J15-J27</f>
        <v>0</v>
      </c>
      <c r="K28" s="37">
        <f t="shared" si="3"/>
        <v>70126</v>
      </c>
      <c r="L28" s="37">
        <f t="shared" si="3"/>
        <v>0</v>
      </c>
      <c r="M28" s="37">
        <f t="shared" si="3"/>
        <v>0</v>
      </c>
      <c r="N28" s="37">
        <f t="shared" si="3"/>
        <v>200000</v>
      </c>
      <c r="O28" s="39" t="s">
        <v>28</v>
      </c>
    </row>
    <row r="29" spans="1:15" x14ac:dyDescent="0.35">
      <c r="A29" s="3"/>
      <c r="B29" s="4"/>
      <c r="C29" s="5"/>
      <c r="D29" s="24"/>
      <c r="E29" s="7"/>
      <c r="F29" s="3"/>
      <c r="G29" s="6"/>
      <c r="H29" s="5"/>
      <c r="I29" s="5"/>
      <c r="J29" s="5"/>
      <c r="K29" s="5"/>
      <c r="L29" s="5"/>
      <c r="M29" s="5"/>
      <c r="N29" s="28"/>
      <c r="O29" s="5"/>
    </row>
    <row r="30" spans="1:15" x14ac:dyDescent="0.35">
      <c r="A30" s="3">
        <v>2</v>
      </c>
      <c r="B30" s="4" t="s">
        <v>9</v>
      </c>
      <c r="C30" s="5">
        <v>0</v>
      </c>
      <c r="D30" s="24" t="s">
        <v>33</v>
      </c>
      <c r="E30" s="7" t="s">
        <v>9</v>
      </c>
      <c r="F30" s="3" t="s">
        <v>9</v>
      </c>
      <c r="G30" s="6">
        <v>0</v>
      </c>
      <c r="H30" s="5">
        <f t="shared" si="0"/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28">
        <v>0</v>
      </c>
      <c r="O30" s="5">
        <v>0</v>
      </c>
    </row>
    <row r="31" spans="1:15" x14ac:dyDescent="0.35">
      <c r="A31" s="3">
        <v>2</v>
      </c>
      <c r="B31" s="4" t="s">
        <v>9</v>
      </c>
      <c r="C31" s="5">
        <v>0</v>
      </c>
      <c r="D31" s="24" t="s">
        <v>9</v>
      </c>
      <c r="E31" s="7" t="s">
        <v>9</v>
      </c>
      <c r="F31" s="3" t="s">
        <v>9</v>
      </c>
      <c r="G31" s="6">
        <v>0</v>
      </c>
      <c r="H31" s="5">
        <f t="shared" si="0"/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28">
        <v>0</v>
      </c>
      <c r="O31" s="5">
        <v>0</v>
      </c>
    </row>
    <row r="32" spans="1:15" hidden="1" x14ac:dyDescent="0.35">
      <c r="A32" s="3">
        <v>2</v>
      </c>
      <c r="B32" s="4" t="s">
        <v>9</v>
      </c>
      <c r="C32" s="5">
        <v>0</v>
      </c>
      <c r="D32" s="24" t="s">
        <v>9</v>
      </c>
      <c r="E32" s="7" t="s">
        <v>9</v>
      </c>
      <c r="F32" s="3" t="s">
        <v>9</v>
      </c>
      <c r="G32" s="6">
        <v>0</v>
      </c>
      <c r="H32" s="5">
        <f t="shared" si="0"/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28">
        <v>0</v>
      </c>
      <c r="O32" s="5">
        <v>0</v>
      </c>
    </row>
    <row r="33" spans="1:15" hidden="1" x14ac:dyDescent="0.35">
      <c r="A33" s="3">
        <v>2</v>
      </c>
      <c r="B33" s="4" t="s">
        <v>9</v>
      </c>
      <c r="C33" s="5">
        <v>0</v>
      </c>
      <c r="D33" s="24" t="s">
        <v>9</v>
      </c>
      <c r="E33" s="7" t="s">
        <v>9</v>
      </c>
      <c r="F33" s="3" t="s">
        <v>9</v>
      </c>
      <c r="G33" s="6">
        <v>0</v>
      </c>
      <c r="H33" s="5">
        <f t="shared" si="0"/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28">
        <v>0</v>
      </c>
      <c r="O33" s="5">
        <v>0</v>
      </c>
    </row>
    <row r="34" spans="1:15" hidden="1" x14ac:dyDescent="0.35">
      <c r="A34" s="3">
        <v>2</v>
      </c>
      <c r="B34" s="4" t="s">
        <v>9</v>
      </c>
      <c r="C34" s="5">
        <v>0</v>
      </c>
      <c r="D34" s="24" t="s">
        <v>9</v>
      </c>
      <c r="E34" s="7" t="s">
        <v>9</v>
      </c>
      <c r="F34" s="3" t="s">
        <v>9</v>
      </c>
      <c r="G34" s="6">
        <v>0</v>
      </c>
      <c r="H34" s="5">
        <f t="shared" si="0"/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28">
        <v>0</v>
      </c>
      <c r="O34" s="5">
        <v>0</v>
      </c>
    </row>
    <row r="35" spans="1:15" hidden="1" x14ac:dyDescent="0.35">
      <c r="A35" s="3">
        <v>2</v>
      </c>
      <c r="B35" s="4" t="s">
        <v>9</v>
      </c>
      <c r="C35" s="5">
        <v>0</v>
      </c>
      <c r="D35" s="24" t="s">
        <v>9</v>
      </c>
      <c r="E35" s="7" t="s">
        <v>9</v>
      </c>
      <c r="F35" s="3" t="s">
        <v>9</v>
      </c>
      <c r="G35" s="6">
        <v>0</v>
      </c>
      <c r="H35" s="5">
        <f t="shared" si="0"/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28">
        <v>0</v>
      </c>
      <c r="O35" s="5">
        <v>0</v>
      </c>
    </row>
    <row r="36" spans="1:15" hidden="1" x14ac:dyDescent="0.35">
      <c r="A36" s="3">
        <v>2</v>
      </c>
      <c r="B36" s="4" t="s">
        <v>9</v>
      </c>
      <c r="C36" s="5">
        <v>0</v>
      </c>
      <c r="D36" s="24" t="s">
        <v>9</v>
      </c>
      <c r="E36" s="7" t="s">
        <v>9</v>
      </c>
      <c r="F36" s="3" t="s">
        <v>9</v>
      </c>
      <c r="G36" s="6">
        <v>0</v>
      </c>
      <c r="H36" s="5">
        <f t="shared" si="0"/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28">
        <v>0</v>
      </c>
      <c r="O36" s="5">
        <v>0</v>
      </c>
    </row>
    <row r="37" spans="1:15" hidden="1" x14ac:dyDescent="0.35">
      <c r="A37" s="3">
        <v>2</v>
      </c>
      <c r="B37" s="4" t="s">
        <v>9</v>
      </c>
      <c r="C37" s="5">
        <v>0</v>
      </c>
      <c r="D37" s="24" t="s">
        <v>9</v>
      </c>
      <c r="E37" s="7" t="s">
        <v>9</v>
      </c>
      <c r="F37" s="3" t="s">
        <v>9</v>
      </c>
      <c r="G37" s="6">
        <v>0</v>
      </c>
      <c r="H37" s="5">
        <f t="shared" si="0"/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28">
        <v>0</v>
      </c>
      <c r="O37" s="5">
        <v>0</v>
      </c>
    </row>
    <row r="38" spans="1:15" hidden="1" x14ac:dyDescent="0.35">
      <c r="A38" s="3">
        <v>2</v>
      </c>
      <c r="B38" s="4" t="s">
        <v>9</v>
      </c>
      <c r="C38" s="5">
        <v>0</v>
      </c>
      <c r="D38" s="24" t="s">
        <v>9</v>
      </c>
      <c r="E38" s="7" t="s">
        <v>9</v>
      </c>
      <c r="F38" s="3" t="s">
        <v>9</v>
      </c>
      <c r="G38" s="6">
        <v>0</v>
      </c>
      <c r="H38" s="5">
        <f t="shared" si="0"/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28">
        <v>0</v>
      </c>
      <c r="O38" s="5">
        <v>0</v>
      </c>
    </row>
    <row r="39" spans="1:15" x14ac:dyDescent="0.35">
      <c r="A39" s="30">
        <v>2</v>
      </c>
      <c r="B39" s="31" t="s">
        <v>9</v>
      </c>
      <c r="C39" s="32"/>
      <c r="D39" s="33" t="s">
        <v>22</v>
      </c>
      <c r="E39" s="34" t="s">
        <v>9</v>
      </c>
      <c r="F39" s="35" t="s">
        <v>9</v>
      </c>
      <c r="G39" s="36"/>
      <c r="H39" s="37">
        <f t="shared" si="0"/>
        <v>0</v>
      </c>
      <c r="I39" s="37">
        <f>SUM(I30:I38)</f>
        <v>0</v>
      </c>
      <c r="J39" s="37">
        <f t="shared" ref="J39:N39" si="4">SUM(J30:J38)</f>
        <v>0</v>
      </c>
      <c r="K39" s="37">
        <f t="shared" si="4"/>
        <v>0</v>
      </c>
      <c r="L39" s="37">
        <f t="shared" si="4"/>
        <v>0</v>
      </c>
      <c r="M39" s="37">
        <f t="shared" si="4"/>
        <v>0</v>
      </c>
      <c r="N39" s="37">
        <f t="shared" si="4"/>
        <v>0</v>
      </c>
      <c r="O39" s="40">
        <f>SUM(O30:O38)</f>
        <v>0</v>
      </c>
    </row>
    <row r="40" spans="1:15" x14ac:dyDescent="0.35">
      <c r="A40" s="30">
        <v>2</v>
      </c>
      <c r="B40" s="31" t="s">
        <v>9</v>
      </c>
      <c r="C40" s="32"/>
      <c r="D40" s="33" t="s">
        <v>23</v>
      </c>
      <c r="E40" s="34" t="s">
        <v>9</v>
      </c>
      <c r="F40" s="35" t="s">
        <v>9</v>
      </c>
      <c r="G40" s="36"/>
      <c r="H40" s="37">
        <f t="shared" si="0"/>
        <v>0</v>
      </c>
      <c r="I40" s="37">
        <f>I27+I39</f>
        <v>0</v>
      </c>
      <c r="J40" s="37">
        <f t="shared" ref="J40:N40" si="5">J27+J39</f>
        <v>0</v>
      </c>
      <c r="K40" s="37">
        <f t="shared" si="5"/>
        <v>0</v>
      </c>
      <c r="L40" s="37">
        <f t="shared" si="5"/>
        <v>0</v>
      </c>
      <c r="M40" s="37">
        <f t="shared" si="5"/>
        <v>0</v>
      </c>
      <c r="N40" s="37">
        <f t="shared" si="5"/>
        <v>0</v>
      </c>
      <c r="O40" s="40">
        <f>O27+O39</f>
        <v>0</v>
      </c>
    </row>
    <row r="41" spans="1:15" x14ac:dyDescent="0.35">
      <c r="A41" s="30">
        <v>2</v>
      </c>
      <c r="B41" s="31" t="s">
        <v>9</v>
      </c>
      <c r="C41" s="32"/>
      <c r="D41" s="33" t="s">
        <v>24</v>
      </c>
      <c r="E41" s="34" t="s">
        <v>9</v>
      </c>
      <c r="F41" s="35" t="s">
        <v>9</v>
      </c>
      <c r="G41" s="36"/>
      <c r="H41" s="37">
        <f t="shared" si="0"/>
        <v>270126</v>
      </c>
      <c r="I41" s="37">
        <f>I15-I40</f>
        <v>0</v>
      </c>
      <c r="J41" s="37">
        <f t="shared" ref="J41:N41" si="6">J15-J40</f>
        <v>0</v>
      </c>
      <c r="K41" s="37">
        <f t="shared" si="6"/>
        <v>70126</v>
      </c>
      <c r="L41" s="37">
        <f t="shared" si="6"/>
        <v>0</v>
      </c>
      <c r="M41" s="37">
        <f t="shared" si="6"/>
        <v>0</v>
      </c>
      <c r="N41" s="37">
        <f t="shared" si="6"/>
        <v>200000</v>
      </c>
      <c r="O41" s="39" t="s">
        <v>28</v>
      </c>
    </row>
    <row r="42" spans="1:15" x14ac:dyDescent="0.35">
      <c r="A42" s="3"/>
      <c r="B42" s="4"/>
      <c r="C42" s="5"/>
      <c r="D42" s="24"/>
      <c r="E42" s="7"/>
      <c r="F42" s="3"/>
      <c r="G42" s="6"/>
      <c r="H42" s="5"/>
      <c r="I42" s="5"/>
      <c r="J42" s="5"/>
      <c r="K42" s="5"/>
      <c r="L42" s="5"/>
      <c r="M42" s="5"/>
      <c r="N42" s="28"/>
      <c r="O42" s="5"/>
    </row>
    <row r="43" spans="1:15" x14ac:dyDescent="0.35">
      <c r="A43" s="3">
        <v>3</v>
      </c>
      <c r="B43" s="4">
        <v>46009</v>
      </c>
      <c r="C43" s="5">
        <v>44600</v>
      </c>
      <c r="D43" s="24" t="s">
        <v>45</v>
      </c>
      <c r="E43" s="7">
        <v>46025</v>
      </c>
      <c r="F43" s="3">
        <v>5496</v>
      </c>
      <c r="G43" s="6">
        <v>44600</v>
      </c>
      <c r="H43" s="5">
        <f t="shared" si="0"/>
        <v>44600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28">
        <v>44600</v>
      </c>
      <c r="O43" s="5">
        <v>0</v>
      </c>
    </row>
    <row r="44" spans="1:15" x14ac:dyDescent="0.35">
      <c r="A44" s="3">
        <v>3</v>
      </c>
      <c r="B44" s="4" t="s">
        <v>9</v>
      </c>
      <c r="C44" s="5">
        <v>0</v>
      </c>
      <c r="D44" s="24" t="s">
        <v>9</v>
      </c>
      <c r="E44" s="7" t="s">
        <v>9</v>
      </c>
      <c r="F44" s="3" t="s">
        <v>9</v>
      </c>
      <c r="G44" s="6">
        <v>0</v>
      </c>
      <c r="H44" s="5">
        <f t="shared" si="0"/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28">
        <v>0</v>
      </c>
      <c r="O44" s="5">
        <v>0</v>
      </c>
    </row>
    <row r="45" spans="1:15" hidden="1" x14ac:dyDescent="0.35">
      <c r="A45" s="3">
        <v>3</v>
      </c>
      <c r="B45" s="4" t="s">
        <v>9</v>
      </c>
      <c r="C45" s="5">
        <v>0</v>
      </c>
      <c r="D45" s="24" t="s">
        <v>9</v>
      </c>
      <c r="E45" s="7" t="s">
        <v>9</v>
      </c>
      <c r="F45" s="3" t="s">
        <v>9</v>
      </c>
      <c r="G45" s="6">
        <v>0</v>
      </c>
      <c r="H45" s="5">
        <f t="shared" si="0"/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28">
        <v>0</v>
      </c>
      <c r="O45" s="5">
        <v>0</v>
      </c>
    </row>
    <row r="46" spans="1:15" hidden="1" x14ac:dyDescent="0.35">
      <c r="A46" s="3">
        <v>3</v>
      </c>
      <c r="B46" s="4" t="s">
        <v>9</v>
      </c>
      <c r="C46" s="5">
        <v>0</v>
      </c>
      <c r="D46" s="24" t="s">
        <v>9</v>
      </c>
      <c r="E46" s="7" t="s">
        <v>9</v>
      </c>
      <c r="F46" s="3" t="s">
        <v>9</v>
      </c>
      <c r="G46" s="6">
        <v>0</v>
      </c>
      <c r="H46" s="5">
        <f t="shared" si="0"/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28">
        <v>0</v>
      </c>
      <c r="O46" s="5">
        <v>0</v>
      </c>
    </row>
    <row r="47" spans="1:15" hidden="1" x14ac:dyDescent="0.35">
      <c r="A47" s="3">
        <v>3</v>
      </c>
      <c r="B47" s="4" t="s">
        <v>9</v>
      </c>
      <c r="C47" s="5">
        <v>0</v>
      </c>
      <c r="D47" s="24" t="s">
        <v>9</v>
      </c>
      <c r="E47" s="7" t="s">
        <v>9</v>
      </c>
      <c r="F47" s="3" t="s">
        <v>9</v>
      </c>
      <c r="G47" s="6">
        <v>0</v>
      </c>
      <c r="H47" s="5">
        <f t="shared" si="0"/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28">
        <v>0</v>
      </c>
      <c r="O47" s="5">
        <v>0</v>
      </c>
    </row>
    <row r="48" spans="1:15" hidden="1" x14ac:dyDescent="0.35">
      <c r="A48" s="3">
        <v>3</v>
      </c>
      <c r="B48" s="4" t="s">
        <v>9</v>
      </c>
      <c r="C48" s="5">
        <v>0</v>
      </c>
      <c r="D48" s="24" t="s">
        <v>9</v>
      </c>
      <c r="E48" s="7" t="s">
        <v>9</v>
      </c>
      <c r="F48" s="3" t="s">
        <v>9</v>
      </c>
      <c r="G48" s="6">
        <v>0</v>
      </c>
      <c r="H48" s="5">
        <f t="shared" si="0"/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28">
        <v>0</v>
      </c>
      <c r="O48" s="5">
        <v>0</v>
      </c>
    </row>
    <row r="49" spans="1:15" hidden="1" x14ac:dyDescent="0.35">
      <c r="A49" s="3">
        <v>3</v>
      </c>
      <c r="B49" s="4" t="s">
        <v>9</v>
      </c>
      <c r="C49" s="5">
        <v>0</v>
      </c>
      <c r="D49" s="24" t="s">
        <v>9</v>
      </c>
      <c r="E49" s="7" t="s">
        <v>9</v>
      </c>
      <c r="F49" s="3" t="s">
        <v>9</v>
      </c>
      <c r="G49" s="6">
        <v>0</v>
      </c>
      <c r="H49" s="5">
        <f t="shared" si="0"/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28">
        <v>0</v>
      </c>
      <c r="O49" s="5">
        <v>0</v>
      </c>
    </row>
    <row r="50" spans="1:15" hidden="1" x14ac:dyDescent="0.35">
      <c r="A50" s="3">
        <v>3</v>
      </c>
      <c r="B50" s="4" t="s">
        <v>9</v>
      </c>
      <c r="C50" s="5">
        <v>0</v>
      </c>
      <c r="D50" s="24" t="s">
        <v>9</v>
      </c>
      <c r="E50" s="7" t="s">
        <v>9</v>
      </c>
      <c r="F50" s="3" t="s">
        <v>9</v>
      </c>
      <c r="G50" s="6">
        <v>0</v>
      </c>
      <c r="H50" s="5">
        <f t="shared" si="0"/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28">
        <v>0</v>
      </c>
      <c r="O50" s="5">
        <v>0</v>
      </c>
    </row>
    <row r="51" spans="1:15" hidden="1" x14ac:dyDescent="0.35">
      <c r="A51" s="3">
        <v>3</v>
      </c>
      <c r="B51" s="4" t="s">
        <v>9</v>
      </c>
      <c r="C51" s="5">
        <v>0</v>
      </c>
      <c r="D51" s="24" t="s">
        <v>9</v>
      </c>
      <c r="E51" s="7" t="s">
        <v>9</v>
      </c>
      <c r="F51" s="3" t="s">
        <v>9</v>
      </c>
      <c r="G51" s="6">
        <v>0</v>
      </c>
      <c r="H51" s="5">
        <f t="shared" si="0"/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28">
        <v>0</v>
      </c>
      <c r="O51" s="5">
        <v>0</v>
      </c>
    </row>
    <row r="52" spans="1:15" x14ac:dyDescent="0.35">
      <c r="A52" s="30">
        <v>3</v>
      </c>
      <c r="B52" s="31" t="s">
        <v>9</v>
      </c>
      <c r="C52" s="32"/>
      <c r="D52" s="33" t="s">
        <v>22</v>
      </c>
      <c r="E52" s="34" t="s">
        <v>9</v>
      </c>
      <c r="F52" s="35" t="s">
        <v>9</v>
      </c>
      <c r="G52" s="36"/>
      <c r="H52" s="37">
        <f t="shared" si="0"/>
        <v>44600</v>
      </c>
      <c r="I52" s="37">
        <f>SUM(I43:I51)</f>
        <v>0</v>
      </c>
      <c r="J52" s="37">
        <f t="shared" ref="J52:N52" si="7">SUM(J43:J51)</f>
        <v>0</v>
      </c>
      <c r="K52" s="37">
        <f t="shared" si="7"/>
        <v>0</v>
      </c>
      <c r="L52" s="37">
        <f t="shared" si="7"/>
        <v>0</v>
      </c>
      <c r="M52" s="37">
        <f t="shared" si="7"/>
        <v>0</v>
      </c>
      <c r="N52" s="37">
        <f t="shared" si="7"/>
        <v>44600</v>
      </c>
      <c r="O52" s="40">
        <f>SUM(O43:O51)</f>
        <v>0</v>
      </c>
    </row>
    <row r="53" spans="1:15" x14ac:dyDescent="0.35">
      <c r="A53" s="30">
        <v>3</v>
      </c>
      <c r="B53" s="31" t="s">
        <v>9</v>
      </c>
      <c r="C53" s="32"/>
      <c r="D53" s="33" t="s">
        <v>23</v>
      </c>
      <c r="E53" s="34" t="s">
        <v>9</v>
      </c>
      <c r="F53" s="35" t="s">
        <v>9</v>
      </c>
      <c r="G53" s="36"/>
      <c r="H53" s="37">
        <f t="shared" si="0"/>
        <v>44600</v>
      </c>
      <c r="I53" s="37">
        <f>I40+I52</f>
        <v>0</v>
      </c>
      <c r="J53" s="37">
        <f t="shared" ref="J53:N53" si="8">J40+J52</f>
        <v>0</v>
      </c>
      <c r="K53" s="37">
        <f t="shared" si="8"/>
        <v>0</v>
      </c>
      <c r="L53" s="37">
        <f t="shared" si="8"/>
        <v>0</v>
      </c>
      <c r="M53" s="37">
        <f t="shared" si="8"/>
        <v>0</v>
      </c>
      <c r="N53" s="37">
        <f t="shared" si="8"/>
        <v>44600</v>
      </c>
      <c r="O53" s="40">
        <f>O40+O52</f>
        <v>0</v>
      </c>
    </row>
    <row r="54" spans="1:15" x14ac:dyDescent="0.35">
      <c r="A54" s="30">
        <v>3</v>
      </c>
      <c r="B54" s="31" t="s">
        <v>9</v>
      </c>
      <c r="C54" s="32"/>
      <c r="D54" s="33" t="s">
        <v>24</v>
      </c>
      <c r="E54" s="34" t="s">
        <v>9</v>
      </c>
      <c r="F54" s="35" t="s">
        <v>9</v>
      </c>
      <c r="G54" s="36"/>
      <c r="H54" s="37">
        <f t="shared" si="0"/>
        <v>225526</v>
      </c>
      <c r="I54" s="37">
        <f>I15-I53</f>
        <v>0</v>
      </c>
      <c r="J54" s="37">
        <f t="shared" ref="J54:N54" si="9">J15-J53</f>
        <v>0</v>
      </c>
      <c r="K54" s="37">
        <f t="shared" si="9"/>
        <v>70126</v>
      </c>
      <c r="L54" s="37">
        <f t="shared" si="9"/>
        <v>0</v>
      </c>
      <c r="M54" s="37">
        <f t="shared" si="9"/>
        <v>0</v>
      </c>
      <c r="N54" s="37">
        <f t="shared" si="9"/>
        <v>155400</v>
      </c>
      <c r="O54" s="39" t="s">
        <v>28</v>
      </c>
    </row>
    <row r="55" spans="1:15" x14ac:dyDescent="0.35">
      <c r="A55" s="3"/>
      <c r="B55" s="4"/>
      <c r="C55" s="5"/>
      <c r="D55" s="24"/>
      <c r="E55" s="7"/>
      <c r="F55" s="3"/>
      <c r="G55" s="6"/>
      <c r="H55" s="5"/>
      <c r="I55" s="5"/>
      <c r="J55" s="5"/>
      <c r="K55" s="5"/>
      <c r="L55" s="5"/>
      <c r="M55" s="5"/>
      <c r="N55" s="28"/>
      <c r="O55" s="5"/>
    </row>
    <row r="56" spans="1:15" x14ac:dyDescent="0.35">
      <c r="A56" s="3">
        <v>4</v>
      </c>
      <c r="B56" s="4">
        <v>46128</v>
      </c>
      <c r="C56" s="5">
        <v>24560</v>
      </c>
      <c r="D56" s="24" t="s">
        <v>44</v>
      </c>
      <c r="E56" s="7">
        <v>46151</v>
      </c>
      <c r="F56" s="3">
        <v>6223</v>
      </c>
      <c r="G56" s="6">
        <v>24560</v>
      </c>
      <c r="H56" s="5">
        <f t="shared" si="0"/>
        <v>24560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28">
        <v>24560</v>
      </c>
      <c r="O56" s="5">
        <v>0</v>
      </c>
    </row>
    <row r="57" spans="1:15" ht="24.5" x14ac:dyDescent="0.35">
      <c r="A57" s="3">
        <v>4</v>
      </c>
      <c r="B57" s="4">
        <v>46153</v>
      </c>
      <c r="C57" s="5">
        <v>62050</v>
      </c>
      <c r="D57" s="24" t="s">
        <v>35</v>
      </c>
      <c r="E57" s="7">
        <v>45800</v>
      </c>
      <c r="F57" s="3">
        <v>6317</v>
      </c>
      <c r="G57" s="6">
        <v>62050</v>
      </c>
      <c r="H57" s="5">
        <f t="shared" si="0"/>
        <v>53450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28">
        <v>53450</v>
      </c>
      <c r="O57" s="5">
        <v>8600</v>
      </c>
    </row>
    <row r="58" spans="1:15" x14ac:dyDescent="0.35">
      <c r="A58" s="30">
        <v>4</v>
      </c>
      <c r="B58" s="31" t="s">
        <v>9</v>
      </c>
      <c r="C58" s="32"/>
      <c r="D58" s="33" t="s">
        <v>22</v>
      </c>
      <c r="E58" s="34" t="s">
        <v>9</v>
      </c>
      <c r="F58" s="35" t="s">
        <v>9</v>
      </c>
      <c r="G58" s="36"/>
      <c r="H58" s="37">
        <f t="shared" si="0"/>
        <v>78010</v>
      </c>
      <c r="I58" s="37">
        <f t="shared" ref="I58:O58" si="10">SUM(I56:I57)</f>
        <v>0</v>
      </c>
      <c r="J58" s="37">
        <f t="shared" si="10"/>
        <v>0</v>
      </c>
      <c r="K58" s="37">
        <f t="shared" si="10"/>
        <v>0</v>
      </c>
      <c r="L58" s="37">
        <f t="shared" si="10"/>
        <v>0</v>
      </c>
      <c r="M58" s="37">
        <f t="shared" si="10"/>
        <v>0</v>
      </c>
      <c r="N58" s="37">
        <f t="shared" si="10"/>
        <v>78010</v>
      </c>
      <c r="O58" s="40">
        <f t="shared" si="10"/>
        <v>8600</v>
      </c>
    </row>
    <row r="59" spans="1:15" x14ac:dyDescent="0.35">
      <c r="A59" s="30">
        <v>4</v>
      </c>
      <c r="B59" s="31" t="s">
        <v>9</v>
      </c>
      <c r="C59" s="32"/>
      <c r="D59" s="33" t="s">
        <v>23</v>
      </c>
      <c r="E59" s="34" t="s">
        <v>9</v>
      </c>
      <c r="F59" s="35" t="s">
        <v>9</v>
      </c>
      <c r="G59" s="36"/>
      <c r="H59" s="37">
        <f t="shared" si="0"/>
        <v>122610</v>
      </c>
      <c r="I59" s="37">
        <f t="shared" ref="I59:O59" si="11">I53+I58</f>
        <v>0</v>
      </c>
      <c r="J59" s="37">
        <f t="shared" si="11"/>
        <v>0</v>
      </c>
      <c r="K59" s="37">
        <f t="shared" si="11"/>
        <v>0</v>
      </c>
      <c r="L59" s="37">
        <f t="shared" si="11"/>
        <v>0</v>
      </c>
      <c r="M59" s="37">
        <f t="shared" si="11"/>
        <v>0</v>
      </c>
      <c r="N59" s="37">
        <f t="shared" si="11"/>
        <v>122610</v>
      </c>
      <c r="O59" s="40">
        <f t="shared" si="11"/>
        <v>8600</v>
      </c>
    </row>
    <row r="60" spans="1:15" x14ac:dyDescent="0.35">
      <c r="A60" s="30">
        <v>4</v>
      </c>
      <c r="B60" s="31" t="s">
        <v>9</v>
      </c>
      <c r="C60" s="32"/>
      <c r="D60" s="33" t="s">
        <v>24</v>
      </c>
      <c r="E60" s="34" t="s">
        <v>9</v>
      </c>
      <c r="F60" s="35" t="s">
        <v>9</v>
      </c>
      <c r="G60" s="36"/>
      <c r="H60" s="37">
        <f t="shared" si="0"/>
        <v>147516</v>
      </c>
      <c r="I60" s="37">
        <f t="shared" ref="I60:N60" si="12">I15-I59</f>
        <v>0</v>
      </c>
      <c r="J60" s="37">
        <f t="shared" si="12"/>
        <v>0</v>
      </c>
      <c r="K60" s="37">
        <f t="shared" si="12"/>
        <v>70126</v>
      </c>
      <c r="L60" s="37">
        <f t="shared" si="12"/>
        <v>0</v>
      </c>
      <c r="M60" s="37">
        <f t="shared" si="12"/>
        <v>0</v>
      </c>
      <c r="N60" s="37">
        <f t="shared" si="12"/>
        <v>77390</v>
      </c>
      <c r="O60" s="39" t="s">
        <v>28</v>
      </c>
    </row>
    <row r="61" spans="1:15" x14ac:dyDescent="0.35">
      <c r="A61" s="3"/>
      <c r="B61" s="4"/>
      <c r="C61" s="5"/>
      <c r="D61" s="24"/>
      <c r="E61" s="7"/>
      <c r="F61" s="3"/>
      <c r="G61" s="6"/>
      <c r="H61" s="5"/>
      <c r="I61" s="5"/>
      <c r="J61" s="5"/>
      <c r="K61" s="5"/>
      <c r="L61" s="5"/>
      <c r="M61" s="5"/>
      <c r="N61" s="28"/>
      <c r="O61" s="5"/>
    </row>
    <row r="62" spans="1:15" x14ac:dyDescent="0.35">
      <c r="A62" s="3">
        <v>5</v>
      </c>
      <c r="B62" s="4">
        <v>46176</v>
      </c>
      <c r="C62" s="5">
        <v>11780</v>
      </c>
      <c r="D62" s="24" t="s">
        <v>42</v>
      </c>
      <c r="E62" s="7">
        <v>46202</v>
      </c>
      <c r="F62" s="3">
        <v>6732</v>
      </c>
      <c r="G62" s="6">
        <v>11780</v>
      </c>
      <c r="H62" s="5">
        <f t="shared" si="0"/>
        <v>10580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28">
        <v>10580</v>
      </c>
      <c r="O62" s="5">
        <v>4500</v>
      </c>
    </row>
    <row r="63" spans="1:15" x14ac:dyDescent="0.35">
      <c r="A63" s="3">
        <v>5</v>
      </c>
      <c r="B63" s="4">
        <v>46195</v>
      </c>
      <c r="C63" s="5">
        <v>4560</v>
      </c>
      <c r="D63" s="24" t="s">
        <v>43</v>
      </c>
      <c r="E63" s="7">
        <v>46202</v>
      </c>
      <c r="F63" s="3">
        <v>6734</v>
      </c>
      <c r="G63" s="6">
        <v>4560</v>
      </c>
      <c r="H63" s="5">
        <v>4560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28">
        <v>4560</v>
      </c>
      <c r="O63" s="5">
        <v>0</v>
      </c>
    </row>
    <row r="64" spans="1:15" ht="24.5" x14ac:dyDescent="0.35">
      <c r="A64" s="3">
        <v>5</v>
      </c>
      <c r="B64" s="4">
        <v>46203</v>
      </c>
      <c r="C64" s="5">
        <v>7500</v>
      </c>
      <c r="D64" s="24" t="s">
        <v>41</v>
      </c>
      <c r="E64" s="7">
        <v>45875</v>
      </c>
      <c r="F64" s="3">
        <v>6845</v>
      </c>
      <c r="G64" s="6">
        <v>7500</v>
      </c>
      <c r="H64" s="5">
        <f t="shared" si="0"/>
        <v>1135.75</v>
      </c>
      <c r="I64" s="5">
        <v>1135.75</v>
      </c>
      <c r="J64" s="5">
        <v>0</v>
      </c>
      <c r="K64" s="5">
        <v>0</v>
      </c>
      <c r="L64" s="5">
        <v>0</v>
      </c>
      <c r="M64" s="5">
        <v>0</v>
      </c>
      <c r="N64" s="28">
        <v>0</v>
      </c>
      <c r="O64" s="5">
        <v>0</v>
      </c>
    </row>
    <row r="65" spans="1:15" x14ac:dyDescent="0.35">
      <c r="A65" s="30">
        <v>5</v>
      </c>
      <c r="B65" s="31" t="s">
        <v>9</v>
      </c>
      <c r="C65" s="32"/>
      <c r="D65" s="33" t="s">
        <v>22</v>
      </c>
      <c r="E65" s="34" t="s">
        <v>9</v>
      </c>
      <c r="F65" s="35" t="s">
        <v>9</v>
      </c>
      <c r="G65" s="36"/>
      <c r="H65" s="37">
        <f t="shared" si="0"/>
        <v>16275.75</v>
      </c>
      <c r="I65" s="37">
        <f t="shared" ref="I65:O65" si="13">SUM(I62:I64)</f>
        <v>1135.75</v>
      </c>
      <c r="J65" s="37">
        <f t="shared" si="13"/>
        <v>0</v>
      </c>
      <c r="K65" s="37">
        <f t="shared" si="13"/>
        <v>0</v>
      </c>
      <c r="L65" s="37">
        <f t="shared" si="13"/>
        <v>0</v>
      </c>
      <c r="M65" s="37">
        <f t="shared" si="13"/>
        <v>0</v>
      </c>
      <c r="N65" s="37">
        <f t="shared" si="13"/>
        <v>15140</v>
      </c>
      <c r="O65" s="40">
        <f t="shared" si="13"/>
        <v>4500</v>
      </c>
    </row>
    <row r="66" spans="1:15" x14ac:dyDescent="0.35">
      <c r="A66" s="30">
        <v>5</v>
      </c>
      <c r="B66" s="31" t="s">
        <v>9</v>
      </c>
      <c r="C66" s="32"/>
      <c r="D66" s="33" t="s">
        <v>23</v>
      </c>
      <c r="E66" s="34" t="s">
        <v>9</v>
      </c>
      <c r="F66" s="35" t="s">
        <v>9</v>
      </c>
      <c r="G66" s="36"/>
      <c r="H66" s="37">
        <f t="shared" si="0"/>
        <v>138885.75</v>
      </c>
      <c r="I66" s="37">
        <f t="shared" ref="I66:O66" si="14">I59+I65</f>
        <v>1135.75</v>
      </c>
      <c r="J66" s="37">
        <f t="shared" si="14"/>
        <v>0</v>
      </c>
      <c r="K66" s="37">
        <f t="shared" si="14"/>
        <v>0</v>
      </c>
      <c r="L66" s="37">
        <f t="shared" si="14"/>
        <v>0</v>
      </c>
      <c r="M66" s="37">
        <f t="shared" si="14"/>
        <v>0</v>
      </c>
      <c r="N66" s="37">
        <f t="shared" si="14"/>
        <v>137750</v>
      </c>
      <c r="O66" s="40">
        <f t="shared" si="14"/>
        <v>13100</v>
      </c>
    </row>
    <row r="67" spans="1:15" x14ac:dyDescent="0.35">
      <c r="A67" s="30">
        <v>5</v>
      </c>
      <c r="B67" s="31" t="s">
        <v>9</v>
      </c>
      <c r="C67" s="32"/>
      <c r="D67" s="33" t="s">
        <v>24</v>
      </c>
      <c r="E67" s="34" t="s">
        <v>9</v>
      </c>
      <c r="F67" s="35" t="s">
        <v>9</v>
      </c>
      <c r="G67" s="36"/>
      <c r="H67" s="37">
        <f t="shared" si="0"/>
        <v>131240.25</v>
      </c>
      <c r="I67" s="37">
        <f t="shared" ref="I67:N67" si="15">I15-I66</f>
        <v>-1135.75</v>
      </c>
      <c r="J67" s="37">
        <f t="shared" si="15"/>
        <v>0</v>
      </c>
      <c r="K67" s="37">
        <f t="shared" si="15"/>
        <v>70126</v>
      </c>
      <c r="L67" s="37">
        <f t="shared" si="15"/>
        <v>0</v>
      </c>
      <c r="M67" s="37">
        <f t="shared" si="15"/>
        <v>0</v>
      </c>
      <c r="N67" s="37">
        <f t="shared" si="15"/>
        <v>62250</v>
      </c>
      <c r="O67" s="39" t="s">
        <v>28</v>
      </c>
    </row>
    <row r="68" spans="1:15" x14ac:dyDescent="0.35">
      <c r="A68" s="3"/>
      <c r="B68" s="4"/>
      <c r="C68" s="5"/>
      <c r="D68" s="24"/>
      <c r="E68" s="7"/>
      <c r="F68" s="3"/>
      <c r="G68" s="6"/>
      <c r="H68" s="5"/>
      <c r="I68" s="5"/>
      <c r="J68" s="5"/>
      <c r="K68" s="5"/>
      <c r="L68" s="5"/>
      <c r="M68" s="5"/>
      <c r="N68" s="28"/>
      <c r="O68" s="5"/>
    </row>
    <row r="69" spans="1:15" x14ac:dyDescent="0.35">
      <c r="A69" s="3">
        <v>6</v>
      </c>
      <c r="B69" s="4">
        <v>46209</v>
      </c>
      <c r="C69" s="5">
        <v>45950</v>
      </c>
      <c r="D69" s="24" t="s">
        <v>34</v>
      </c>
      <c r="E69" s="7">
        <v>46238</v>
      </c>
      <c r="F69" s="3">
        <v>6628</v>
      </c>
      <c r="G69" s="6">
        <v>45950</v>
      </c>
      <c r="H69" s="5">
        <f t="shared" si="0"/>
        <v>45950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28">
        <v>45950</v>
      </c>
      <c r="O69" s="5">
        <v>0</v>
      </c>
    </row>
    <row r="70" spans="1:15" ht="24.5" x14ac:dyDescent="0.35">
      <c r="A70" s="3">
        <v>6</v>
      </c>
      <c r="B70" s="4">
        <v>46249</v>
      </c>
      <c r="C70" s="5">
        <v>291646.86</v>
      </c>
      <c r="D70" s="24" t="s">
        <v>36</v>
      </c>
      <c r="E70" s="7">
        <v>46255</v>
      </c>
      <c r="F70" s="3">
        <v>6743</v>
      </c>
      <c r="G70" s="6">
        <v>291646.86</v>
      </c>
      <c r="H70" s="5">
        <f t="shared" si="0"/>
        <v>20000</v>
      </c>
      <c r="I70" s="5">
        <v>0</v>
      </c>
      <c r="J70" s="5">
        <v>0</v>
      </c>
      <c r="K70" s="5">
        <v>20000</v>
      </c>
      <c r="L70" s="5">
        <v>0</v>
      </c>
      <c r="M70" s="5">
        <v>0</v>
      </c>
      <c r="N70" s="28">
        <v>0</v>
      </c>
      <c r="O70" s="5">
        <v>0</v>
      </c>
    </row>
    <row r="71" spans="1:15" x14ac:dyDescent="0.35">
      <c r="A71" s="3">
        <v>6</v>
      </c>
      <c r="B71" s="4" t="s">
        <v>9</v>
      </c>
      <c r="C71" s="5">
        <v>0</v>
      </c>
      <c r="D71" s="24" t="s">
        <v>9</v>
      </c>
      <c r="E71" s="7" t="s">
        <v>9</v>
      </c>
      <c r="F71" s="3" t="s">
        <v>9</v>
      </c>
      <c r="G71" s="6">
        <v>0</v>
      </c>
      <c r="H71" s="5">
        <f t="shared" si="0"/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28">
        <v>0</v>
      </c>
      <c r="O71" s="5">
        <v>0</v>
      </c>
    </row>
    <row r="72" spans="1:15" x14ac:dyDescent="0.35">
      <c r="A72" s="30">
        <v>6</v>
      </c>
      <c r="B72" s="31" t="s">
        <v>9</v>
      </c>
      <c r="C72" s="32"/>
      <c r="D72" s="33" t="s">
        <v>22</v>
      </c>
      <c r="E72" s="34" t="s">
        <v>9</v>
      </c>
      <c r="F72" s="35" t="s">
        <v>9</v>
      </c>
      <c r="G72" s="36"/>
      <c r="H72" s="37">
        <f t="shared" si="0"/>
        <v>65950</v>
      </c>
      <c r="I72" s="37">
        <f>SUM(I69:I71)</f>
        <v>0</v>
      </c>
      <c r="J72" s="37">
        <f t="shared" ref="J72:N72" si="16">SUM(J69:J71)</f>
        <v>0</v>
      </c>
      <c r="K72" s="37">
        <f t="shared" si="16"/>
        <v>20000</v>
      </c>
      <c r="L72" s="37">
        <f t="shared" si="16"/>
        <v>0</v>
      </c>
      <c r="M72" s="37">
        <f t="shared" si="16"/>
        <v>0</v>
      </c>
      <c r="N72" s="37">
        <f t="shared" si="16"/>
        <v>45950</v>
      </c>
      <c r="O72" s="40">
        <f>SUM(O69:O71)</f>
        <v>0</v>
      </c>
    </row>
    <row r="73" spans="1:15" x14ac:dyDescent="0.35">
      <c r="A73" s="30">
        <v>6</v>
      </c>
      <c r="B73" s="31" t="s">
        <v>9</v>
      </c>
      <c r="C73" s="32"/>
      <c r="D73" s="33" t="s">
        <v>23</v>
      </c>
      <c r="E73" s="34" t="s">
        <v>9</v>
      </c>
      <c r="F73" s="35" t="s">
        <v>9</v>
      </c>
      <c r="G73" s="36"/>
      <c r="H73" s="37">
        <f t="shared" si="0"/>
        <v>204835.75</v>
      </c>
      <c r="I73" s="37">
        <f>I66+I72</f>
        <v>1135.75</v>
      </c>
      <c r="J73" s="37">
        <f t="shared" ref="J73:N73" si="17">J66+J72</f>
        <v>0</v>
      </c>
      <c r="K73" s="37">
        <f t="shared" si="17"/>
        <v>20000</v>
      </c>
      <c r="L73" s="37">
        <f t="shared" si="17"/>
        <v>0</v>
      </c>
      <c r="M73" s="37">
        <f t="shared" si="17"/>
        <v>0</v>
      </c>
      <c r="N73" s="37">
        <f t="shared" si="17"/>
        <v>183700</v>
      </c>
      <c r="O73" s="40">
        <f>O66+O72</f>
        <v>13100</v>
      </c>
    </row>
    <row r="74" spans="1:15" x14ac:dyDescent="0.35">
      <c r="A74" s="30">
        <v>6</v>
      </c>
      <c r="B74" s="31" t="s">
        <v>9</v>
      </c>
      <c r="C74" s="32"/>
      <c r="D74" s="33" t="s">
        <v>24</v>
      </c>
      <c r="E74" s="34" t="s">
        <v>9</v>
      </c>
      <c r="F74" s="35" t="s">
        <v>9</v>
      </c>
      <c r="G74" s="36"/>
      <c r="H74" s="37">
        <f t="shared" si="0"/>
        <v>65290.25</v>
      </c>
      <c r="I74" s="37">
        <f t="shared" ref="I74:N74" si="18">I15-I73</f>
        <v>-1135.75</v>
      </c>
      <c r="J74" s="37">
        <f t="shared" si="18"/>
        <v>0</v>
      </c>
      <c r="K74" s="37">
        <f t="shared" si="18"/>
        <v>50126</v>
      </c>
      <c r="L74" s="37">
        <f t="shared" si="18"/>
        <v>0</v>
      </c>
      <c r="M74" s="37">
        <f t="shared" si="18"/>
        <v>0</v>
      </c>
      <c r="N74" s="37">
        <f t="shared" si="18"/>
        <v>16300</v>
      </c>
      <c r="O74" s="39" t="s">
        <v>28</v>
      </c>
    </row>
    <row r="75" spans="1:15" x14ac:dyDescent="0.35">
      <c r="A75" s="3"/>
      <c r="B75" s="4"/>
      <c r="C75" s="5"/>
      <c r="D75" s="24"/>
      <c r="E75" s="7"/>
      <c r="F75" s="3"/>
      <c r="G75" s="6"/>
      <c r="H75" s="5"/>
      <c r="I75" s="5"/>
      <c r="J75" s="5"/>
      <c r="K75" s="5"/>
      <c r="L75" s="5"/>
      <c r="M75" s="5"/>
      <c r="N75" s="28"/>
      <c r="O75" s="5"/>
    </row>
    <row r="76" spans="1:15" ht="24.5" x14ac:dyDescent="0.35">
      <c r="A76" s="3">
        <v>7</v>
      </c>
      <c r="B76" s="4">
        <v>46280</v>
      </c>
      <c r="C76" s="5">
        <v>78296.861250000002</v>
      </c>
      <c r="D76" s="24" t="s">
        <v>37</v>
      </c>
      <c r="E76" s="7">
        <v>45935</v>
      </c>
      <c r="F76" s="3">
        <v>6928</v>
      </c>
      <c r="G76" s="6">
        <v>78296.86</v>
      </c>
      <c r="H76" s="5">
        <f>SUM(I76:N76)</f>
        <v>60796.86</v>
      </c>
      <c r="I76" s="5">
        <v>0</v>
      </c>
      <c r="J76" s="5">
        <v>0</v>
      </c>
      <c r="K76" s="5">
        <v>60796.86</v>
      </c>
      <c r="L76" s="5">
        <v>0</v>
      </c>
      <c r="M76" s="5">
        <v>0</v>
      </c>
      <c r="N76" s="28">
        <v>0</v>
      </c>
      <c r="O76" s="5">
        <v>0</v>
      </c>
    </row>
    <row r="77" spans="1:15" x14ac:dyDescent="0.35">
      <c r="A77" s="30">
        <v>7</v>
      </c>
      <c r="B77" s="31" t="s">
        <v>9</v>
      </c>
      <c r="C77" s="32"/>
      <c r="D77" s="33" t="s">
        <v>22</v>
      </c>
      <c r="E77" s="34" t="s">
        <v>9</v>
      </c>
      <c r="F77" s="35" t="s">
        <v>9</v>
      </c>
      <c r="G77" s="36"/>
      <c r="H77" s="37">
        <f t="shared" ref="H77:H79" si="19">SUM(I77:N77)</f>
        <v>60796.86</v>
      </c>
      <c r="I77" s="37">
        <f>I76</f>
        <v>0</v>
      </c>
      <c r="J77" s="37">
        <f t="shared" ref="J77:N77" si="20">J76</f>
        <v>0</v>
      </c>
      <c r="K77" s="37">
        <f t="shared" si="20"/>
        <v>60796.86</v>
      </c>
      <c r="L77" s="37">
        <f t="shared" si="20"/>
        <v>0</v>
      </c>
      <c r="M77" s="37">
        <f t="shared" si="20"/>
        <v>0</v>
      </c>
      <c r="N77" s="37">
        <f t="shared" si="20"/>
        <v>0</v>
      </c>
      <c r="O77" s="40">
        <f>O76</f>
        <v>0</v>
      </c>
    </row>
    <row r="78" spans="1:15" x14ac:dyDescent="0.35">
      <c r="A78" s="30">
        <v>7</v>
      </c>
      <c r="B78" s="31" t="s">
        <v>9</v>
      </c>
      <c r="C78" s="32"/>
      <c r="D78" s="33" t="s">
        <v>23</v>
      </c>
      <c r="E78" s="34" t="s">
        <v>9</v>
      </c>
      <c r="F78" s="35" t="s">
        <v>9</v>
      </c>
      <c r="G78" s="36"/>
      <c r="H78" s="37">
        <f t="shared" si="19"/>
        <v>265632.61</v>
      </c>
      <c r="I78" s="37">
        <f>I73+I77</f>
        <v>1135.75</v>
      </c>
      <c r="J78" s="37">
        <f t="shared" ref="J78:N78" si="21">J73+J77</f>
        <v>0</v>
      </c>
      <c r="K78" s="37">
        <f t="shared" si="21"/>
        <v>80796.86</v>
      </c>
      <c r="L78" s="37">
        <f t="shared" si="21"/>
        <v>0</v>
      </c>
      <c r="M78" s="37">
        <f t="shared" si="21"/>
        <v>0</v>
      </c>
      <c r="N78" s="37">
        <f t="shared" si="21"/>
        <v>183700</v>
      </c>
      <c r="O78" s="40">
        <f>O73+O77</f>
        <v>13100</v>
      </c>
    </row>
    <row r="79" spans="1:15" x14ac:dyDescent="0.35">
      <c r="A79" s="30">
        <v>7</v>
      </c>
      <c r="B79" s="31" t="s">
        <v>9</v>
      </c>
      <c r="C79" s="32"/>
      <c r="D79" s="33" t="s">
        <v>24</v>
      </c>
      <c r="E79" s="34" t="s">
        <v>9</v>
      </c>
      <c r="F79" s="35" t="s">
        <v>9</v>
      </c>
      <c r="G79" s="36"/>
      <c r="H79" s="37">
        <f t="shared" si="19"/>
        <v>4493.3899999999994</v>
      </c>
      <c r="I79" s="37">
        <f>I15-I78</f>
        <v>-1135.75</v>
      </c>
      <c r="J79" s="37">
        <f t="shared" ref="J79:N79" si="22">J15-J78</f>
        <v>0</v>
      </c>
      <c r="K79" s="37">
        <f t="shared" si="22"/>
        <v>-10670.86</v>
      </c>
      <c r="L79" s="37">
        <f t="shared" si="22"/>
        <v>0</v>
      </c>
      <c r="M79" s="37">
        <f t="shared" si="22"/>
        <v>0</v>
      </c>
      <c r="N79" s="37">
        <f t="shared" si="22"/>
        <v>16300</v>
      </c>
      <c r="O79" s="39" t="s">
        <v>28</v>
      </c>
    </row>
    <row r="80" spans="1:15" x14ac:dyDescent="0.35">
      <c r="A80" s="3"/>
      <c r="B80" s="4"/>
      <c r="C80" s="5"/>
      <c r="D80" s="24"/>
      <c r="E80" s="7"/>
      <c r="F80" s="3"/>
      <c r="G80" s="6"/>
      <c r="H80" s="5"/>
      <c r="I80" s="5"/>
      <c r="J80" s="5"/>
      <c r="K80" s="5"/>
      <c r="L80" s="5"/>
      <c r="M80" s="5"/>
      <c r="N80" s="28"/>
      <c r="O80" s="5"/>
    </row>
    <row r="81" spans="1:15" ht="48.5" x14ac:dyDescent="0.35">
      <c r="A81" s="45" t="s">
        <v>38</v>
      </c>
      <c r="B81" s="4">
        <v>46343</v>
      </c>
      <c r="C81" s="5">
        <v>600</v>
      </c>
      <c r="D81" s="24" t="s">
        <v>40</v>
      </c>
      <c r="E81" s="7">
        <v>45935</v>
      </c>
      <c r="F81" s="3">
        <v>6928</v>
      </c>
      <c r="G81" s="6">
        <v>78296.86</v>
      </c>
      <c r="H81" s="5">
        <f t="shared" ref="H81:H84" si="23">SUM(I81:N81)</f>
        <v>-600</v>
      </c>
      <c r="I81" s="5">
        <v>0</v>
      </c>
      <c r="J81" s="5">
        <v>0</v>
      </c>
      <c r="K81" s="54">
        <v>-600</v>
      </c>
      <c r="L81" s="5">
        <v>0</v>
      </c>
      <c r="M81" s="5">
        <v>0</v>
      </c>
      <c r="N81" s="44">
        <v>0</v>
      </c>
      <c r="O81" s="5">
        <v>0</v>
      </c>
    </row>
    <row r="82" spans="1:15" ht="24.5" x14ac:dyDescent="0.35">
      <c r="A82" s="53" t="s">
        <v>38</v>
      </c>
      <c r="B82" s="46" t="s">
        <v>9</v>
      </c>
      <c r="C82" s="47"/>
      <c r="D82" s="48" t="s">
        <v>39</v>
      </c>
      <c r="E82" s="49" t="s">
        <v>9</v>
      </c>
      <c r="F82" s="50" t="s">
        <v>9</v>
      </c>
      <c r="G82" s="51"/>
      <c r="H82" s="52">
        <f t="shared" si="23"/>
        <v>-600</v>
      </c>
      <c r="I82" s="52">
        <f t="shared" ref="I82:N82" si="24">SUM(I81:I81)</f>
        <v>0</v>
      </c>
      <c r="J82" s="52">
        <f t="shared" si="24"/>
        <v>0</v>
      </c>
      <c r="K82" s="55">
        <f t="shared" si="24"/>
        <v>-600</v>
      </c>
      <c r="L82" s="52">
        <f t="shared" si="24"/>
        <v>0</v>
      </c>
      <c r="M82" s="52">
        <f t="shared" si="24"/>
        <v>0</v>
      </c>
      <c r="N82" s="52">
        <f t="shared" si="24"/>
        <v>0</v>
      </c>
      <c r="O82" s="40">
        <f>O81</f>
        <v>0</v>
      </c>
    </row>
    <row r="83" spans="1:15" ht="24.5" x14ac:dyDescent="0.35">
      <c r="A83" s="53" t="s">
        <v>38</v>
      </c>
      <c r="B83" s="46" t="s">
        <v>9</v>
      </c>
      <c r="C83" s="47"/>
      <c r="D83" s="48" t="s">
        <v>23</v>
      </c>
      <c r="E83" s="49" t="s">
        <v>9</v>
      </c>
      <c r="F83" s="50" t="s">
        <v>9</v>
      </c>
      <c r="G83" s="51"/>
      <c r="H83" s="52">
        <f t="shared" si="23"/>
        <v>265032.61</v>
      </c>
      <c r="I83" s="52">
        <f t="shared" ref="I83:N83" si="25">I78+I82</f>
        <v>1135.75</v>
      </c>
      <c r="J83" s="52">
        <f t="shared" si="25"/>
        <v>0</v>
      </c>
      <c r="K83" s="52">
        <f t="shared" si="25"/>
        <v>80196.86</v>
      </c>
      <c r="L83" s="52">
        <f t="shared" si="25"/>
        <v>0</v>
      </c>
      <c r="M83" s="52">
        <f t="shared" si="25"/>
        <v>0</v>
      </c>
      <c r="N83" s="52">
        <f t="shared" si="25"/>
        <v>183700</v>
      </c>
      <c r="O83" s="40">
        <f>+O78+O82</f>
        <v>13100</v>
      </c>
    </row>
    <row r="84" spans="1:15" ht="24.5" x14ac:dyDescent="0.35">
      <c r="A84" s="53" t="s">
        <v>38</v>
      </c>
      <c r="B84" s="46" t="s">
        <v>9</v>
      </c>
      <c r="C84" s="47"/>
      <c r="D84" s="48" t="s">
        <v>24</v>
      </c>
      <c r="E84" s="49" t="s">
        <v>9</v>
      </c>
      <c r="F84" s="50" t="s">
        <v>9</v>
      </c>
      <c r="G84" s="51"/>
      <c r="H84" s="52">
        <f t="shared" si="23"/>
        <v>5093.3899999999994</v>
      </c>
      <c r="I84" s="52">
        <f t="shared" ref="I84:N84" si="26">I15-I83</f>
        <v>-1135.75</v>
      </c>
      <c r="J84" s="52">
        <f t="shared" si="26"/>
        <v>0</v>
      </c>
      <c r="K84" s="52">
        <f t="shared" si="26"/>
        <v>-10070.86</v>
      </c>
      <c r="L84" s="52">
        <f t="shared" si="26"/>
        <v>0</v>
      </c>
      <c r="M84" s="52">
        <f t="shared" si="26"/>
        <v>0</v>
      </c>
      <c r="N84" s="52">
        <f t="shared" si="26"/>
        <v>16300</v>
      </c>
      <c r="O84" s="39" t="s">
        <v>28</v>
      </c>
    </row>
  </sheetData>
  <autoFilter ref="A14:A57" xr:uid="{00000000-0009-0000-0000-000000000000}"/>
  <mergeCells count="11">
    <mergeCell ref="A14:A16"/>
    <mergeCell ref="F14:F16"/>
    <mergeCell ref="G14:G16"/>
    <mergeCell ref="H14:H16"/>
    <mergeCell ref="B5:D5"/>
    <mergeCell ref="B7:D7"/>
    <mergeCell ref="H10:O10"/>
    <mergeCell ref="A11:G12"/>
    <mergeCell ref="H11:L12"/>
    <mergeCell ref="M11:N11"/>
    <mergeCell ref="M12:N12"/>
  </mergeCells>
  <phoneticPr fontId="18" type="noConversion"/>
  <pageMargins left="0.25" right="0.25" top="0.75" bottom="0.75" header="0.3" footer="0.3"/>
  <pageSetup scale="69" fitToHeight="0" orientation="landscape" r:id="rId1"/>
  <headerFooter>
    <oddHeader>&amp;C&amp;"Aptos,Bold"&amp;14Matching Funds Journal
EXAMPLE&amp;RPage &amp;P of &amp;N</oddHeader>
    <oddFooter>&amp;L&amp;"-,Italic"&amp;9
Matching Funds Journal (MFJ)&amp;R&amp;"-,Italic"&amp;9AttachFFP-08-05 Form v.2025-04-28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253465D-15E5-4000-83F6-B805DCA57AAF}">
  <ds:schemaRefs>
    <ds:schemaRef ds:uri="http://schemas.microsoft.com/office/2006/metadata/properties"/>
    <ds:schemaRef ds:uri="http://schemas.microsoft.com/office/infopath/2007/PartnerControls"/>
    <ds:schemaRef ds:uri="bb65cc95-6d4e-4879-a879-9838761499af"/>
    <ds:schemaRef ds:uri="9e30f06f-ad7a-453a-8e08-8a8878e30bd1"/>
    <ds:schemaRef ds:uri="http://schemas.microsoft.com/sharepoint/v3"/>
    <ds:schemaRef ds:uri="10f2cb44-b37d-4693-a5c3-140ab663d372"/>
  </ds:schemaRefs>
</ds:datastoreItem>
</file>

<file path=customXml/itemProps2.xml><?xml version="1.0" encoding="utf-8"?>
<ds:datastoreItem xmlns:ds="http://schemas.openxmlformats.org/officeDocument/2006/customXml" ds:itemID="{4851667E-4CF5-48EF-B36D-19F0675739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FB965F-D97C-49D6-B8BC-C2D3FB2A1110}"/>
</file>

<file path=customXml/itemProps4.xml><?xml version="1.0" encoding="utf-8"?>
<ds:datastoreItem xmlns:ds="http://schemas.openxmlformats.org/officeDocument/2006/customXml" ds:itemID="{0A93C308-6EC3-4074-A055-C6A8B7660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Match Funds Journal</vt:lpstr>
      <vt:lpstr>'Match Funds Journal'!Print_Titles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Storm, Joanna L - DOA</dc:creator>
  <cp:lastModifiedBy>Davis, Angela - DOA</cp:lastModifiedBy>
  <cp:lastPrinted>2025-04-29T05:09:23Z</cp:lastPrinted>
  <dcterms:created xsi:type="dcterms:W3CDTF">2017-07-26T20:36:21Z</dcterms:created>
  <dcterms:modified xsi:type="dcterms:W3CDTF">2025-04-29T05:33:53Z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39c99b2f-dc0c-43fb-afb1-366c9b83d537</vt:lpwstr>
  </property>
  <property fmtid="{D5CDD505-2E9C-101B-9397-08002B2CF9AE}" pid="3" name="ContentTypeId">
    <vt:lpwstr>0x010100E9B479DE97358D43AEB72738EE1F2D08</vt:lpwstr>
  </property>
</Properties>
</file>