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_COMMUNITY DEVELOPMENT\_GRANTS\FFP\Policy Documents\Implementation Handbook\Attachments\Ch 08 Attachments\Examples\"/>
    </mc:Choice>
  </mc:AlternateContent>
  <xr:revisionPtr revIDLastSave="0" documentId="13_ncr:1_{BD4B9303-1198-484B-A0DB-89FA3A2173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sbursements Journal" sheetId="1" r:id="rId1"/>
  </sheets>
  <definedNames>
    <definedName name="_xlnm._FilterDatabase" localSheetId="0" hidden="1">'Disbursements Journal'!$A$14:$A$74</definedName>
    <definedName name="_xlnm.Print_Titles" localSheetId="0">'Disbursements Journal'!$1:$16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H96" i="1"/>
  <c r="H97" i="1"/>
  <c r="H82" i="1"/>
  <c r="H94" i="1"/>
  <c r="H48" i="1"/>
  <c r="H49" i="1"/>
  <c r="H50" i="1"/>
  <c r="H51" i="1"/>
  <c r="H52" i="1"/>
  <c r="H53" i="1"/>
  <c r="H54" i="1"/>
  <c r="H55" i="1"/>
  <c r="H56" i="1"/>
  <c r="H57" i="1"/>
  <c r="H47" i="1"/>
  <c r="J90" i="1"/>
  <c r="K90" i="1"/>
  <c r="L90" i="1"/>
  <c r="M90" i="1"/>
  <c r="N90" i="1"/>
  <c r="I90" i="1"/>
  <c r="J83" i="1"/>
  <c r="K83" i="1"/>
  <c r="L83" i="1"/>
  <c r="M83" i="1"/>
  <c r="N83" i="1"/>
  <c r="I83" i="1"/>
  <c r="J75" i="1"/>
  <c r="K75" i="1"/>
  <c r="L75" i="1"/>
  <c r="M75" i="1"/>
  <c r="N75" i="1"/>
  <c r="J66" i="1"/>
  <c r="K66" i="1"/>
  <c r="L66" i="1"/>
  <c r="M66" i="1"/>
  <c r="N66" i="1"/>
  <c r="I66" i="1"/>
  <c r="H79" i="1"/>
  <c r="H80" i="1"/>
  <c r="H81" i="1"/>
  <c r="H87" i="1"/>
  <c r="H88" i="1"/>
  <c r="H89" i="1"/>
  <c r="M11" i="1"/>
  <c r="J58" i="1"/>
  <c r="K58" i="1"/>
  <c r="L58" i="1"/>
  <c r="M58" i="1"/>
  <c r="N58" i="1"/>
  <c r="J43" i="1"/>
  <c r="K43" i="1"/>
  <c r="L43" i="1"/>
  <c r="M43" i="1"/>
  <c r="N43" i="1"/>
  <c r="I43" i="1"/>
  <c r="J32" i="1"/>
  <c r="J33" i="1" s="1"/>
  <c r="K32" i="1"/>
  <c r="K33" i="1" s="1"/>
  <c r="L32" i="1"/>
  <c r="L33" i="1" s="1"/>
  <c r="M32" i="1"/>
  <c r="M33" i="1" s="1"/>
  <c r="N32" i="1"/>
  <c r="N33" i="1" s="1"/>
  <c r="I73" i="1"/>
  <c r="I75" i="1" s="1"/>
  <c r="H65" i="1"/>
  <c r="H70" i="1"/>
  <c r="H71" i="1"/>
  <c r="H72" i="1"/>
  <c r="H74" i="1"/>
  <c r="I58" i="1"/>
  <c r="H38" i="1"/>
  <c r="H39" i="1"/>
  <c r="H40" i="1"/>
  <c r="H41" i="1"/>
  <c r="H42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7" i="1"/>
  <c r="H58" i="1" l="1"/>
  <c r="H66" i="1"/>
  <c r="H75" i="1"/>
  <c r="K44" i="1"/>
  <c r="K45" i="1" s="1"/>
  <c r="J44" i="1"/>
  <c r="J45" i="1" s="1"/>
  <c r="H73" i="1"/>
  <c r="N44" i="1"/>
  <c r="N59" i="1" s="1"/>
  <c r="N67" i="1" s="1"/>
  <c r="L44" i="1"/>
  <c r="L45" i="1" s="1"/>
  <c r="M44" i="1"/>
  <c r="M59" i="1" s="1"/>
  <c r="M67" i="1" s="1"/>
  <c r="H90" i="1"/>
  <c r="H83" i="1"/>
  <c r="H43" i="1"/>
  <c r="M45" i="1" l="1"/>
  <c r="K59" i="1"/>
  <c r="K67" i="1" s="1"/>
  <c r="K68" i="1" s="1"/>
  <c r="J59" i="1"/>
  <c r="J67" i="1" s="1"/>
  <c r="M76" i="1"/>
  <c r="M68" i="1"/>
  <c r="N76" i="1"/>
  <c r="N68" i="1"/>
  <c r="J76" i="1"/>
  <c r="J68" i="1"/>
  <c r="N45" i="1"/>
  <c r="L59" i="1"/>
  <c r="L67" i="1" s="1"/>
  <c r="K76" i="1"/>
  <c r="N60" i="1"/>
  <c r="M60" i="1"/>
  <c r="K60" i="1" l="1"/>
  <c r="L60" i="1"/>
  <c r="J60" i="1"/>
  <c r="L76" i="1"/>
  <c r="L68" i="1"/>
  <c r="J84" i="1"/>
  <c r="J77" i="1"/>
  <c r="K77" i="1"/>
  <c r="K84" i="1"/>
  <c r="N77" i="1"/>
  <c r="N84" i="1"/>
  <c r="M77" i="1"/>
  <c r="M84" i="1"/>
  <c r="M85" i="1" l="1"/>
  <c r="M91" i="1"/>
  <c r="K85" i="1"/>
  <c r="K91" i="1"/>
  <c r="N85" i="1"/>
  <c r="N91" i="1"/>
  <c r="J85" i="1"/>
  <c r="J91" i="1"/>
  <c r="L77" i="1"/>
  <c r="L84" i="1"/>
  <c r="N92" i="1" l="1"/>
  <c r="N95" i="1" s="1"/>
  <c r="N97" i="1" s="1"/>
  <c r="J92" i="1"/>
  <c r="J95" i="1" s="1"/>
  <c r="J97" i="1" s="1"/>
  <c r="K92" i="1"/>
  <c r="K95" i="1" s="1"/>
  <c r="K97" i="1" s="1"/>
  <c r="M92" i="1"/>
  <c r="M95" i="1" s="1"/>
  <c r="M97" i="1" s="1"/>
  <c r="L85" i="1"/>
  <c r="L91" i="1"/>
  <c r="L92" i="1" l="1"/>
  <c r="L95" i="1" s="1"/>
  <c r="L97" i="1" s="1"/>
  <c r="H17" i="1"/>
  <c r="I32" i="1"/>
  <c r="I33" i="1" l="1"/>
  <c r="H32" i="1"/>
  <c r="H33" i="1" l="1"/>
  <c r="I44" i="1"/>
  <c r="L34" i="1"/>
  <c r="M34" i="1"/>
  <c r="K34" i="1"/>
  <c r="J34" i="1"/>
  <c r="I34" i="1"/>
  <c r="N34" i="1"/>
  <c r="H34" i="1" l="1"/>
  <c r="I45" i="1"/>
  <c r="I59" i="1"/>
  <c r="H44" i="1"/>
  <c r="H45" i="1"/>
  <c r="I67" i="1" l="1"/>
  <c r="H59" i="1"/>
  <c r="I60" i="1"/>
  <c r="H60" i="1" s="1"/>
  <c r="I76" i="1" l="1"/>
  <c r="I68" i="1"/>
  <c r="H68" i="1" s="1"/>
  <c r="H67" i="1"/>
  <c r="I84" i="1" l="1"/>
  <c r="I77" i="1"/>
  <c r="H77" i="1" s="1"/>
  <c r="H76" i="1"/>
  <c r="I85" i="1" l="1"/>
  <c r="I91" i="1"/>
  <c r="I92" i="1" l="1"/>
  <c r="I95" i="1" s="1"/>
  <c r="I97" i="1" s="1"/>
  <c r="H84" i="1" l="1"/>
  <c r="H91" i="1" l="1"/>
  <c r="H92" i="1"/>
  <c r="H85" i="1"/>
</calcChain>
</file>

<file path=xl/sharedStrings.xml><?xml version="1.0" encoding="utf-8"?>
<sst xmlns="http://schemas.openxmlformats.org/spreadsheetml/2006/main" count="189" uniqueCount="87">
  <si>
    <t>TOTAL</t>
  </si>
  <si>
    <t>Date</t>
  </si>
  <si>
    <t>of</t>
  </si>
  <si>
    <t>Invoice</t>
  </si>
  <si>
    <t>Amount</t>
  </si>
  <si>
    <t>Payment</t>
  </si>
  <si>
    <t xml:space="preserve"> </t>
  </si>
  <si>
    <t>B.   DEHCR GRANT AGREEMENT #:</t>
  </si>
  <si>
    <t>Division of Energy, Housing and Community Resources (DEHCR)</t>
  </si>
  <si>
    <t>AND</t>
  </si>
  <si>
    <t>Payee Name</t>
  </si>
  <si>
    <t>Invoice Number</t>
  </si>
  <si>
    <r>
      <t xml:space="preserve">Check # </t>
    </r>
    <r>
      <rPr>
        <sz val="9"/>
        <color theme="1"/>
        <rFont val="Calibri"/>
        <family val="2"/>
        <scheme val="minor"/>
      </rPr>
      <t>(or enter "EFT" if electronic funds transfer)</t>
    </r>
  </si>
  <si>
    <t>Check or EFT Payment Amount (TOTAL)</t>
  </si>
  <si>
    <t>A.   NAME OF GRANTEE (LOCAL/TRIBAL GOVERNMENT):</t>
  </si>
  <si>
    <t>Associated FFP Grant Payment Request # (Draw #)</t>
  </si>
  <si>
    <t>OTHER PROFESSIONAL SERVICES</t>
  </si>
  <si>
    <t>GRANT ADMIN.</t>
  </si>
  <si>
    <t>ACQUISITION/ RELOCATION</t>
  </si>
  <si>
    <t>FFP Grant-Funded Activities &amp; Payments</t>
  </si>
  <si>
    <t>FFP Grant Funds Award Amount:</t>
  </si>
  <si>
    <t>Total FFP Funds Expended To Date</t>
  </si>
  <si>
    <t>Total FFP Funds for This Request</t>
  </si>
  <si>
    <t>Total FFP Grant Funds Remaining</t>
  </si>
  <si>
    <r>
      <rPr>
        <b/>
        <sz val="8"/>
        <color theme="1"/>
        <rFont val="Calibri"/>
        <family val="2"/>
        <scheme val="minor"/>
      </rPr>
      <t>CONSTRUCTION</t>
    </r>
    <r>
      <rPr>
        <sz val="6"/>
        <color theme="1"/>
        <rFont val="Calibri"/>
        <family val="2"/>
        <scheme val="minor"/>
      </rPr>
      <t xml:space="preserve"> (New Construct./ Renov./ Rahab./ Expansion/ Demolition)</t>
    </r>
  </si>
  <si>
    <r>
      <rPr>
        <b/>
        <sz val="8"/>
        <color theme="1"/>
        <rFont val="Calibri"/>
        <family val="2"/>
        <scheme val="minor"/>
      </rPr>
      <t>DIGITAL CONNECTIVITY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(Equipment/Devices, etc.)</t>
    </r>
  </si>
  <si>
    <r>
      <t xml:space="preserve">Invoice Amount </t>
    </r>
    <r>
      <rPr>
        <b/>
        <u/>
        <sz val="10"/>
        <color rgb="FFFF0000"/>
        <rFont val="Calibri"/>
        <family val="2"/>
        <scheme val="minor"/>
      </rPr>
      <t>PAID WITH FFP</t>
    </r>
    <r>
      <rPr>
        <sz val="10"/>
        <color theme="1"/>
        <rFont val="Calibri"/>
        <family val="2"/>
        <scheme val="minor"/>
      </rPr>
      <t xml:space="preserve"> Funds</t>
    </r>
  </si>
  <si>
    <t>Village of Yourville</t>
  </si>
  <si>
    <t>FFP 24-40</t>
  </si>
  <si>
    <t>123 Construction Co. (Pay Application 1)</t>
  </si>
  <si>
    <t>ABC Architects (Inv. #0033)</t>
  </si>
  <si>
    <t>ABC Architects (Inv. #0031)</t>
  </si>
  <si>
    <t>ABC Architects (Inv. #0032)</t>
  </si>
  <si>
    <t>AAA Acquisition Specialists (Inv. #022)</t>
  </si>
  <si>
    <t>123 Construction Co. (Pay Application 4)</t>
  </si>
  <si>
    <t>(bi-weekly payrolls)</t>
  </si>
  <si>
    <t>ETF</t>
  </si>
  <si>
    <t>HP (Inv. #456782345)</t>
  </si>
  <si>
    <t>Credit Card (MC)</t>
  </si>
  <si>
    <t>ABC Architects (Inv. #0034)</t>
  </si>
  <si>
    <t>ABC Architects (Inv. #0035)</t>
  </si>
  <si>
    <t>ABC Architects (Inv. #0036)</t>
  </si>
  <si>
    <t>ABC Architects (Inv. #0037)</t>
  </si>
  <si>
    <t>ABC Architects (Inv. #0038)</t>
  </si>
  <si>
    <t>ABC Architects (Inv. #0039)</t>
  </si>
  <si>
    <t>ABC Architects (Inv. #0040)</t>
  </si>
  <si>
    <t>XYZ Consulting Services (Inv. #00482-01)</t>
  </si>
  <si>
    <t>XYZ Consulting Services (Inv. #00482-02)</t>
  </si>
  <si>
    <t>XYZ Consulting Services (Inv. #00482-03)</t>
  </si>
  <si>
    <t>FURNISHINGS</t>
  </si>
  <si>
    <t>ABC Architects (Inv. #0041)</t>
  </si>
  <si>
    <t>ABC Architects (Inv. #0042)</t>
  </si>
  <si>
    <t>ABC Architects (Inv. #0043)</t>
  </si>
  <si>
    <t>QRST Land &amp; Title (Inv. #453678)</t>
  </si>
  <si>
    <t>FFP Disbursments Journal</t>
  </si>
  <si>
    <t>123 Construction Co. (Pay Application 2)</t>
  </si>
  <si>
    <t>123 Construction Co. (Pay Application 3)</t>
  </si>
  <si>
    <t>123 Construction Co. (Pay Application 5)</t>
  </si>
  <si>
    <t>123 Construction Co. (Pay Application 6)</t>
  </si>
  <si>
    <t>ABC Architects (Inv. #0044)</t>
  </si>
  <si>
    <t>ABC Architects (Inv. #0045)</t>
  </si>
  <si>
    <t>ABC Architects (Inv. #0046)</t>
  </si>
  <si>
    <t>ABC Architects (Inv. #0047)</t>
  </si>
  <si>
    <t>ABC Architects (Inv. #0048)</t>
  </si>
  <si>
    <t>ABC Architects (Inv. #0049)</t>
  </si>
  <si>
    <t>XYZ Consulting Services (Inv. #00482-04)</t>
  </si>
  <si>
    <t>XYZ Consulting Services (Inv. #00482-05)</t>
  </si>
  <si>
    <t>XYZ Consulting Services (Inv. #00482-06)</t>
  </si>
  <si>
    <t>ABC Architects (Inv. #0050)</t>
  </si>
  <si>
    <t>HP (Inv. #477755345)</t>
  </si>
  <si>
    <t>ABC Architects (Inv. #0051)</t>
  </si>
  <si>
    <t>Vanguard (Inv. #A333444)</t>
  </si>
  <si>
    <t>123 Construction Co. (Pay Application 7)</t>
  </si>
  <si>
    <t>123 Construction Co. (Pay Application 8)</t>
  </si>
  <si>
    <t>123 Construction Co. (Pay Application 9)</t>
  </si>
  <si>
    <t>ABC Architects (Inv. #0052)</t>
  </si>
  <si>
    <r>
      <t xml:space="preserve">123 Construction Co. (Pay Application 11) FINAL </t>
    </r>
    <r>
      <rPr>
        <sz val="9"/>
        <color rgb="FFFF0000"/>
        <rFont val="Calibri"/>
        <family val="2"/>
        <scheme val="minor"/>
      </rPr>
      <t>- SPLIT PAYMENT</t>
    </r>
  </si>
  <si>
    <r>
      <t xml:space="preserve">123 Construction Co. (Pay Application 10) </t>
    </r>
    <r>
      <rPr>
        <sz val="9"/>
        <color rgb="FFFF0000"/>
        <rFont val="Calibri"/>
        <family val="2"/>
        <scheme val="minor"/>
      </rPr>
      <t>- SPLIT PAYMENT</t>
    </r>
  </si>
  <si>
    <t>XYZ Consulting Services (Inv. #00482-08)</t>
  </si>
  <si>
    <t>XYZ Consulting Services (Inv. #00482-09)</t>
  </si>
  <si>
    <t>Village of Yourville (10/8/24 - 5/31/25 Grant Admin by employees)</t>
  </si>
  <si>
    <r>
      <t xml:space="preserve">XYZ Consulting Services (Inv. #00482-07) - </t>
    </r>
    <r>
      <rPr>
        <sz val="9"/>
        <color rgb="FFFF0000"/>
        <rFont val="Calibri"/>
        <family val="2"/>
        <scheme val="minor"/>
      </rPr>
      <t>SPLIT PAYMENT</t>
    </r>
  </si>
  <si>
    <t>Program Income 1</t>
  </si>
  <si>
    <t>Total FFP Program Income Expended for Program Income 1</t>
  </si>
  <si>
    <t>Total Program Income Received</t>
  </si>
  <si>
    <t>Total Program Income Remaining</t>
  </si>
  <si>
    <r>
      <t xml:space="preserve">123 Construction Co. (Pay Application 11) FINAL </t>
    </r>
    <r>
      <rPr>
        <sz val="9"/>
        <color rgb="FFFF0000"/>
        <rFont val="Calibri"/>
        <family val="2"/>
        <scheme val="minor"/>
      </rPr>
      <t>- SPLIT PAYMENT</t>
    </r>
    <r>
      <rPr>
        <sz val="9"/>
        <color theme="1"/>
        <rFont val="Calibri"/>
        <family val="2"/>
        <scheme val="minor"/>
      </rPr>
      <t xml:space="preserve"> - </t>
    </r>
    <r>
      <rPr>
        <b/>
        <sz val="9"/>
        <color rgb="FFFF0000"/>
        <rFont val="Calibri"/>
        <family val="2"/>
        <scheme val="minor"/>
      </rPr>
      <t>Adjustment: Increase FFP to Apply Program Income 1 to invoice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</si>
</sst>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1" fontId="3" fillId="0" borderId="11" xfId="0" applyNumberFormat="1" applyFont="1" applyBorder="1" applyAlignment="1">
      <alignment horizontal="center"/>
    </xf>
    <xf numFmtId="14" fontId="3" fillId="0" borderId="11" xfId="0" applyNumberFormat="1" applyFont="1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14" fontId="3" fillId="0" borderId="1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10" fillId="3" borderId="14" xfId="0" applyFont="1" applyFill="1" applyBorder="1" applyAlignment="1">
      <alignment horizontal="center" wrapText="1"/>
    </xf>
    <xf numFmtId="14" fontId="3" fillId="4" borderId="11" xfId="0" applyNumberFormat="1" applyFont="1" applyFill="1" applyBorder="1"/>
    <xf numFmtId="44" fontId="3" fillId="4" borderId="11" xfId="0" applyNumberFormat="1" applyFont="1" applyFill="1" applyBorder="1"/>
    <xf numFmtId="0" fontId="15" fillId="4" borderId="11" xfId="0" applyFont="1" applyFill="1" applyBorder="1" applyAlignment="1">
      <alignment horizontal="right" wrapText="1"/>
    </xf>
    <xf numFmtId="14" fontId="15" fillId="4" borderId="11" xfId="0" applyNumberFormat="1" applyFont="1" applyFill="1" applyBorder="1" applyAlignment="1">
      <alignment horizontal="center"/>
    </xf>
    <xf numFmtId="1" fontId="15" fillId="4" borderId="11" xfId="0" applyNumberFormat="1" applyFont="1" applyFill="1" applyBorder="1" applyAlignment="1">
      <alignment horizontal="center"/>
    </xf>
    <xf numFmtId="44" fontId="15" fillId="4" borderId="12" xfId="0" applyNumberFormat="1" applyFont="1" applyFill="1" applyBorder="1"/>
    <xf numFmtId="44" fontId="15" fillId="4" borderId="11" xfId="0" applyNumberFormat="1" applyFont="1" applyFill="1" applyBorder="1"/>
    <xf numFmtId="44" fontId="7" fillId="2" borderId="1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 wrapText="1"/>
    </xf>
    <xf numFmtId="1" fontId="17" fillId="0" borderId="11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 wrapText="1"/>
    </xf>
    <xf numFmtId="44" fontId="0" fillId="0" borderId="0" xfId="0" applyNumberFormat="1"/>
    <xf numFmtId="44" fontId="6" fillId="3" borderId="11" xfId="0" applyNumberFormat="1" applyFont="1" applyFill="1" applyBorder="1" applyAlignment="1">
      <alignment horizontal="center"/>
    </xf>
    <xf numFmtId="44" fontId="12" fillId="3" borderId="13" xfId="0" applyNumberFormat="1" applyFont="1" applyFill="1" applyBorder="1" applyAlignment="1">
      <alignment horizontal="center" wrapText="1"/>
    </xf>
    <xf numFmtId="44" fontId="7" fillId="3" borderId="15" xfId="0" applyNumberFormat="1" applyFont="1" applyFill="1" applyBorder="1" applyAlignment="1">
      <alignment horizontal="center" vertical="center" wrapText="1"/>
    </xf>
    <xf numFmtId="44" fontId="7" fillId="3" borderId="10" xfId="0" applyNumberFormat="1" applyFont="1" applyFill="1" applyBorder="1" applyAlignment="1">
      <alignment horizontal="left"/>
    </xf>
    <xf numFmtId="44" fontId="7" fillId="3" borderId="20" xfId="0" applyNumberFormat="1" applyFont="1" applyFill="1" applyBorder="1" applyAlignment="1">
      <alignment horizontal="left"/>
    </xf>
    <xf numFmtId="44" fontId="14" fillId="3" borderId="13" xfId="0" applyNumberFormat="1" applyFont="1" applyFill="1" applyBorder="1" applyAlignment="1">
      <alignment horizontal="center" wrapText="1"/>
    </xf>
    <xf numFmtId="44" fontId="3" fillId="0" borderId="11" xfId="1" applyFont="1" applyBorder="1"/>
    <xf numFmtId="1" fontId="18" fillId="0" borderId="11" xfId="0" applyNumberFormat="1" applyFont="1" applyBorder="1" applyAlignment="1">
      <alignment horizontal="center" wrapText="1"/>
    </xf>
    <xf numFmtId="1" fontId="18" fillId="5" borderId="11" xfId="0" applyNumberFormat="1" applyFont="1" applyFill="1" applyBorder="1" applyAlignment="1">
      <alignment horizontal="center" wrapText="1"/>
    </xf>
    <xf numFmtId="14" fontId="3" fillId="5" borderId="11" xfId="0" applyNumberFormat="1" applyFont="1" applyFill="1" applyBorder="1"/>
    <xf numFmtId="44" fontId="3" fillId="5" borderId="11" xfId="0" applyNumberFormat="1" applyFont="1" applyFill="1" applyBorder="1"/>
    <xf numFmtId="0" fontId="15" fillId="5" borderId="11" xfId="0" applyFont="1" applyFill="1" applyBorder="1" applyAlignment="1">
      <alignment horizontal="right" wrapText="1"/>
    </xf>
    <xf numFmtId="14" fontId="15" fillId="5" borderId="11" xfId="0" applyNumberFormat="1" applyFont="1" applyFill="1" applyBorder="1" applyAlignment="1">
      <alignment horizontal="center"/>
    </xf>
    <xf numFmtId="1" fontId="15" fillId="5" borderId="11" xfId="0" applyNumberFormat="1" applyFont="1" applyFill="1" applyBorder="1" applyAlignment="1">
      <alignment horizontal="center"/>
    </xf>
    <xf numFmtId="44" fontId="15" fillId="5" borderId="12" xfId="0" applyNumberFormat="1" applyFont="1" applyFill="1" applyBorder="1"/>
    <xf numFmtId="44" fontId="15" fillId="5" borderId="11" xfId="0" applyNumberFormat="1" applyFont="1" applyFill="1" applyBorder="1"/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44" fontId="6" fillId="3" borderId="13" xfId="0" applyNumberFormat="1" applyFont="1" applyFill="1" applyBorder="1" applyAlignment="1">
      <alignment horizontal="center" vertical="center" wrapText="1"/>
    </xf>
    <xf numFmtId="44" fontId="6" fillId="3" borderId="14" xfId="0" applyNumberFormat="1" applyFont="1" applyFill="1" applyBorder="1" applyAlignment="1">
      <alignment horizontal="center" vertical="center" wrapText="1"/>
    </xf>
    <xf numFmtId="44" fontId="6" fillId="3" borderId="1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right" vertical="top"/>
    </xf>
    <xf numFmtId="0" fontId="6" fillId="3" borderId="10" xfId="0" applyFont="1" applyFill="1" applyBorder="1" applyAlignment="1">
      <alignment horizontal="right" vertical="top"/>
    </xf>
    <xf numFmtId="44" fontId="7" fillId="2" borderId="8" xfId="0" applyNumberFormat="1" applyFont="1" applyFill="1" applyBorder="1" applyAlignment="1">
      <alignment horizontal="left"/>
    </xf>
    <xf numFmtId="44" fontId="0" fillId="0" borderId="19" xfId="0" applyNumberForma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1904999</xdr:colOff>
      <xdr:row>1</xdr:row>
      <xdr:rowOff>10584</xdr:rowOff>
    </xdr:from>
    <xdr:ext cx="7799917" cy="100541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79C0C14-C553-CF8D-E843-6F1C25FAAE08}"/>
            </a:ext>
          </a:extLst>
        </xdr:cNvPr>
        <xdr:cNvSpPr/>
      </xdr:nvSpPr>
      <xdr:spPr>
        <a:xfrm>
          <a:off x="3905249" y="211667"/>
          <a:ext cx="7799917" cy="1005417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sz="96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7"/>
  <sheetViews>
    <sheetView tabSelected="1" view="pageLayout" zoomScale="74" zoomScaleNormal="100" zoomScalePageLayoutView="74" workbookViewId="0">
      <selection activeCell="B5" sqref="B5:D5"/>
    </sheetView>
  </sheetViews>
  <sheetFormatPr defaultColWidth="9.1796875" defaultRowHeight="14.5" x14ac:dyDescent="0.35"/>
  <cols>
    <col min="1" max="1" width="8.54296875" customWidth="1"/>
    <col min="2" max="2" width="10" bestFit="1" customWidth="1"/>
    <col min="3" max="3" width="11.453125" customWidth="1"/>
    <col min="4" max="4" width="35" customWidth="1"/>
    <col min="5" max="5" width="10" bestFit="1" customWidth="1"/>
    <col min="6" max="6" width="9.54296875" customWidth="1"/>
    <col min="7" max="7" width="14.1796875" bestFit="1" customWidth="1"/>
    <col min="8" max="8" width="14.54296875" style="36" bestFit="1" customWidth="1"/>
    <col min="9" max="9" width="14.1796875" style="36" customWidth="1"/>
    <col min="10" max="10" width="14.7265625" style="36" customWidth="1"/>
    <col min="11" max="11" width="14.81640625" style="36" customWidth="1"/>
    <col min="12" max="13" width="13.1796875" style="36" customWidth="1"/>
    <col min="14" max="14" width="13.54296875" style="36" customWidth="1"/>
  </cols>
  <sheetData>
    <row r="1" spans="1:14" ht="15.5" x14ac:dyDescent="0.35">
      <c r="A1" s="8" t="s">
        <v>8</v>
      </c>
      <c r="B1" s="8"/>
      <c r="C1" s="8"/>
      <c r="D1" s="8"/>
      <c r="E1" s="9"/>
      <c r="F1" s="9"/>
      <c r="G1" s="1"/>
    </row>
    <row r="2" spans="1:14" ht="15.5" x14ac:dyDescent="0.35">
      <c r="A2" s="8" t="s">
        <v>54</v>
      </c>
      <c r="B2" s="8"/>
      <c r="C2" s="8"/>
      <c r="D2" s="8"/>
      <c r="E2" s="2"/>
      <c r="F2" s="2"/>
    </row>
    <row r="3" spans="1:14" ht="3.75" customHeight="1" thickBot="1" x14ac:dyDescent="0.4">
      <c r="A3" s="2"/>
      <c r="B3" s="2"/>
      <c r="C3" s="2"/>
      <c r="D3" s="2"/>
      <c r="E3" s="2"/>
      <c r="F3" s="2"/>
    </row>
    <row r="4" spans="1:14" ht="15.5" x14ac:dyDescent="0.35">
      <c r="A4" s="10" t="s">
        <v>14</v>
      </c>
      <c r="B4" s="11"/>
      <c r="C4" s="11"/>
      <c r="D4" s="12"/>
      <c r="E4" s="2"/>
      <c r="F4" s="2"/>
    </row>
    <row r="5" spans="1:14" ht="16" thickBot="1" x14ac:dyDescent="0.4">
      <c r="A5" s="13"/>
      <c r="B5" s="65" t="s">
        <v>27</v>
      </c>
      <c r="C5" s="65"/>
      <c r="D5" s="66"/>
      <c r="E5" s="2"/>
      <c r="F5" s="2"/>
    </row>
    <row r="6" spans="1:14" ht="15.5" x14ac:dyDescent="0.35">
      <c r="A6" s="10" t="s">
        <v>7</v>
      </c>
      <c r="B6" s="11"/>
      <c r="C6" s="11"/>
      <c r="D6" s="12"/>
      <c r="E6" s="2"/>
      <c r="F6" s="2"/>
    </row>
    <row r="7" spans="1:14" ht="16" thickBot="1" x14ac:dyDescent="0.4">
      <c r="A7" s="13"/>
      <c r="B7" s="65" t="s">
        <v>28</v>
      </c>
      <c r="C7" s="65"/>
      <c r="D7" s="66"/>
      <c r="E7" s="2"/>
      <c r="F7" s="2"/>
    </row>
    <row r="8" spans="1:14" ht="3.75" customHeight="1" x14ac:dyDescent="0.35">
      <c r="A8" s="2"/>
      <c r="B8" s="14"/>
      <c r="C8" s="14"/>
      <c r="D8" s="14"/>
      <c r="E8" s="2"/>
      <c r="F8" s="2"/>
    </row>
    <row r="9" spans="1:14" ht="3.75" customHeight="1" x14ac:dyDescent="0.35"/>
    <row r="10" spans="1:14" x14ac:dyDescent="0.35">
      <c r="A10" s="15"/>
      <c r="B10" s="15"/>
      <c r="C10" s="15"/>
      <c r="D10" s="15"/>
      <c r="E10" s="15"/>
      <c r="F10" s="15"/>
      <c r="G10" s="15"/>
      <c r="H10" s="77" t="s">
        <v>19</v>
      </c>
      <c r="I10" s="78"/>
      <c r="J10" s="78"/>
      <c r="K10" s="78"/>
      <c r="L10" s="78"/>
      <c r="M10" s="78"/>
      <c r="N10" s="79"/>
    </row>
    <row r="11" spans="1:14" ht="15" customHeight="1" x14ac:dyDescent="0.35">
      <c r="A11" s="67"/>
      <c r="B11" s="68"/>
      <c r="C11" s="68"/>
      <c r="D11" s="68"/>
      <c r="E11" s="68"/>
      <c r="F11" s="68"/>
      <c r="G11" s="68"/>
      <c r="H11" s="71" t="s">
        <v>20</v>
      </c>
      <c r="I11" s="72"/>
      <c r="J11" s="72"/>
      <c r="K11" s="72"/>
      <c r="L11" s="72"/>
      <c r="M11" s="75">
        <f>SUM(I15:N15)</f>
        <v>4250000</v>
      </c>
      <c r="N11" s="76"/>
    </row>
    <row r="12" spans="1:14" ht="15" customHeight="1" x14ac:dyDescent="0.35">
      <c r="A12" s="69"/>
      <c r="B12" s="70"/>
      <c r="C12" s="70"/>
      <c r="D12" s="70"/>
      <c r="E12" s="70"/>
      <c r="F12" s="70"/>
      <c r="G12" s="70"/>
      <c r="H12" s="73"/>
      <c r="I12" s="74"/>
      <c r="J12" s="74"/>
      <c r="K12" s="74"/>
      <c r="L12" s="74"/>
      <c r="M12" s="40" t="s">
        <v>0</v>
      </c>
      <c r="N12" s="41"/>
    </row>
    <row r="13" spans="1:14" ht="15" customHeight="1" x14ac:dyDescent="0.35">
      <c r="A13" s="16">
        <v>1</v>
      </c>
      <c r="B13" s="16">
        <v>2</v>
      </c>
      <c r="C13" s="17">
        <v>3</v>
      </c>
      <c r="D13" s="17">
        <v>4</v>
      </c>
      <c r="E13" s="16">
        <v>5</v>
      </c>
      <c r="F13" s="16">
        <v>6</v>
      </c>
      <c r="G13" s="17">
        <v>7</v>
      </c>
      <c r="H13" s="37">
        <v>8</v>
      </c>
      <c r="I13" s="37">
        <v>9</v>
      </c>
      <c r="J13" s="37">
        <v>10</v>
      </c>
      <c r="K13" s="37">
        <v>11</v>
      </c>
      <c r="L13" s="37">
        <v>12</v>
      </c>
      <c r="M13" s="37">
        <v>13</v>
      </c>
      <c r="N13" s="37">
        <v>14</v>
      </c>
    </row>
    <row r="14" spans="1:14" ht="44.15" customHeight="1" x14ac:dyDescent="0.35">
      <c r="A14" s="53" t="s">
        <v>15</v>
      </c>
      <c r="B14" s="18" t="s">
        <v>1</v>
      </c>
      <c r="C14" s="18" t="s">
        <v>4</v>
      </c>
      <c r="D14" s="18" t="s">
        <v>10</v>
      </c>
      <c r="E14" s="18" t="s">
        <v>1</v>
      </c>
      <c r="F14" s="56" t="s">
        <v>12</v>
      </c>
      <c r="G14" s="59" t="s">
        <v>13</v>
      </c>
      <c r="H14" s="62" t="s">
        <v>26</v>
      </c>
      <c r="I14" s="42" t="s">
        <v>17</v>
      </c>
      <c r="J14" s="42" t="s">
        <v>16</v>
      </c>
      <c r="K14" s="38" t="s">
        <v>24</v>
      </c>
      <c r="L14" s="38" t="s">
        <v>25</v>
      </c>
      <c r="M14" s="42" t="s">
        <v>18</v>
      </c>
      <c r="N14" s="42" t="s">
        <v>49</v>
      </c>
    </row>
    <row r="15" spans="1:14" ht="15" customHeight="1" x14ac:dyDescent="0.35">
      <c r="A15" s="54"/>
      <c r="B15" s="19" t="s">
        <v>2</v>
      </c>
      <c r="C15" s="20" t="s">
        <v>2</v>
      </c>
      <c r="D15" s="24" t="s">
        <v>9</v>
      </c>
      <c r="E15" s="19" t="s">
        <v>2</v>
      </c>
      <c r="F15" s="57"/>
      <c r="G15" s="60"/>
      <c r="H15" s="63"/>
      <c r="I15" s="32">
        <v>50000</v>
      </c>
      <c r="J15" s="32">
        <v>700125</v>
      </c>
      <c r="K15" s="32">
        <v>3131874.45</v>
      </c>
      <c r="L15" s="32">
        <v>245000</v>
      </c>
      <c r="M15" s="32">
        <v>123000.55</v>
      </c>
      <c r="N15" s="32">
        <v>0</v>
      </c>
    </row>
    <row r="16" spans="1:14" ht="15" customHeight="1" x14ac:dyDescent="0.35">
      <c r="A16" s="55"/>
      <c r="B16" s="21" t="s">
        <v>3</v>
      </c>
      <c r="C16" s="22" t="s">
        <v>3</v>
      </c>
      <c r="D16" s="21" t="s">
        <v>11</v>
      </c>
      <c r="E16" s="21" t="s">
        <v>5</v>
      </c>
      <c r="F16" s="58"/>
      <c r="G16" s="61"/>
      <c r="H16" s="64"/>
      <c r="I16" s="39" t="s">
        <v>0</v>
      </c>
      <c r="J16" s="39" t="s">
        <v>0</v>
      </c>
      <c r="K16" s="39" t="s">
        <v>0</v>
      </c>
      <c r="L16" s="39" t="s">
        <v>0</v>
      </c>
      <c r="M16" s="39" t="s">
        <v>0</v>
      </c>
      <c r="N16" s="39" t="s">
        <v>0</v>
      </c>
    </row>
    <row r="17" spans="1:14" x14ac:dyDescent="0.35">
      <c r="A17" s="3">
        <v>1</v>
      </c>
      <c r="B17" s="4">
        <v>45505</v>
      </c>
      <c r="C17" s="5">
        <v>25125</v>
      </c>
      <c r="D17" s="23" t="s">
        <v>31</v>
      </c>
      <c r="E17" s="7">
        <v>45916</v>
      </c>
      <c r="F17" s="3">
        <v>3031</v>
      </c>
      <c r="G17" s="6">
        <v>49325.65</v>
      </c>
      <c r="H17" s="5">
        <f>SUM(I17:N17)</f>
        <v>15125</v>
      </c>
      <c r="I17" s="5">
        <v>0</v>
      </c>
      <c r="J17" s="5">
        <v>15125</v>
      </c>
      <c r="K17" s="5">
        <v>0</v>
      </c>
      <c r="L17" s="5">
        <v>0</v>
      </c>
      <c r="M17" s="5"/>
      <c r="N17" s="43">
        <v>0</v>
      </c>
    </row>
    <row r="18" spans="1:14" x14ac:dyDescent="0.35">
      <c r="A18" s="3">
        <v>1</v>
      </c>
      <c r="B18" s="4">
        <v>45536</v>
      </c>
      <c r="C18" s="5">
        <v>24200.65</v>
      </c>
      <c r="D18" s="23" t="s">
        <v>32</v>
      </c>
      <c r="E18" s="7">
        <v>45551</v>
      </c>
      <c r="F18" s="3">
        <v>3031</v>
      </c>
      <c r="G18" s="6">
        <v>49325.65</v>
      </c>
      <c r="H18" s="5">
        <f t="shared" ref="H18:H31" si="0">SUM(I18:N18)</f>
        <v>14200</v>
      </c>
      <c r="I18" s="5">
        <v>0</v>
      </c>
      <c r="J18" s="5">
        <v>14200</v>
      </c>
      <c r="K18" s="5">
        <v>0</v>
      </c>
      <c r="L18" s="5">
        <v>0</v>
      </c>
      <c r="M18" s="5"/>
      <c r="N18" s="43">
        <v>0</v>
      </c>
    </row>
    <row r="19" spans="1:14" x14ac:dyDescent="0.35">
      <c r="A19" s="3">
        <v>1</v>
      </c>
      <c r="B19" s="4">
        <v>45566</v>
      </c>
      <c r="C19" s="5">
        <v>40178</v>
      </c>
      <c r="D19" s="23" t="s">
        <v>30</v>
      </c>
      <c r="E19" s="7">
        <v>45588</v>
      </c>
      <c r="F19" s="3">
        <v>3124</v>
      </c>
      <c r="G19" s="6">
        <v>40178</v>
      </c>
      <c r="H19" s="5">
        <f t="shared" si="0"/>
        <v>15175</v>
      </c>
      <c r="I19" s="5">
        <v>0</v>
      </c>
      <c r="J19" s="5">
        <v>15175</v>
      </c>
      <c r="K19" s="5">
        <v>0</v>
      </c>
      <c r="L19" s="5">
        <v>0</v>
      </c>
      <c r="M19" s="5"/>
      <c r="N19" s="43">
        <v>0</v>
      </c>
    </row>
    <row r="20" spans="1:14" x14ac:dyDescent="0.35">
      <c r="A20" s="3">
        <v>1</v>
      </c>
      <c r="B20" s="4">
        <v>45597</v>
      </c>
      <c r="C20" s="5">
        <v>64800</v>
      </c>
      <c r="D20" s="23" t="s">
        <v>39</v>
      </c>
      <c r="E20" s="7">
        <v>45623</v>
      </c>
      <c r="F20" s="3">
        <v>3241</v>
      </c>
      <c r="G20" s="6">
        <v>64800</v>
      </c>
      <c r="H20" s="5">
        <f t="shared" si="0"/>
        <v>24225</v>
      </c>
      <c r="I20" s="5">
        <v>0</v>
      </c>
      <c r="J20" s="5">
        <v>24225</v>
      </c>
      <c r="K20" s="5">
        <v>0</v>
      </c>
      <c r="L20" s="5">
        <v>0</v>
      </c>
      <c r="M20" s="5"/>
      <c r="N20" s="43">
        <v>0</v>
      </c>
    </row>
    <row r="21" spans="1:14" x14ac:dyDescent="0.35">
      <c r="A21" s="3">
        <v>1</v>
      </c>
      <c r="B21" s="4">
        <v>45627</v>
      </c>
      <c r="C21" s="5">
        <v>35673</v>
      </c>
      <c r="D21" s="23" t="s">
        <v>40</v>
      </c>
      <c r="E21" s="7">
        <v>45643</v>
      </c>
      <c r="F21" s="3">
        <v>3324</v>
      </c>
      <c r="G21" s="6">
        <v>35673</v>
      </c>
      <c r="H21" s="5">
        <f t="shared" si="0"/>
        <v>15675</v>
      </c>
      <c r="I21" s="5">
        <v>0</v>
      </c>
      <c r="J21" s="5">
        <v>15675</v>
      </c>
      <c r="K21" s="5">
        <v>0</v>
      </c>
      <c r="L21" s="5">
        <v>0</v>
      </c>
      <c r="M21" s="5"/>
      <c r="N21" s="43">
        <v>0</v>
      </c>
    </row>
    <row r="22" spans="1:14" x14ac:dyDescent="0.35">
      <c r="A22" s="3">
        <v>1</v>
      </c>
      <c r="B22" s="4">
        <v>45657</v>
      </c>
      <c r="C22" s="5">
        <v>2500</v>
      </c>
      <c r="D22" s="23" t="s">
        <v>46</v>
      </c>
      <c r="E22" s="7">
        <v>45673</v>
      </c>
      <c r="F22" s="3">
        <v>3430</v>
      </c>
      <c r="G22" s="6">
        <v>2500</v>
      </c>
      <c r="H22" s="5">
        <f t="shared" si="0"/>
        <v>3000</v>
      </c>
      <c r="I22" s="5">
        <v>3000</v>
      </c>
      <c r="J22" s="5"/>
      <c r="K22" s="5"/>
      <c r="L22" s="5"/>
      <c r="M22" s="5"/>
      <c r="N22" s="43"/>
    </row>
    <row r="23" spans="1:14" x14ac:dyDescent="0.35">
      <c r="A23" s="3">
        <v>1</v>
      </c>
      <c r="B23" s="4">
        <v>45659</v>
      </c>
      <c r="C23" s="5">
        <v>23400</v>
      </c>
      <c r="D23" s="23" t="s">
        <v>41</v>
      </c>
      <c r="E23" s="7">
        <v>45705</v>
      </c>
      <c r="F23" s="3">
        <v>3567</v>
      </c>
      <c r="G23" s="6">
        <v>49856</v>
      </c>
      <c r="H23" s="5">
        <f t="shared" si="0"/>
        <v>33550</v>
      </c>
      <c r="I23" s="5">
        <v>0</v>
      </c>
      <c r="J23" s="5">
        <v>33550</v>
      </c>
      <c r="K23" s="5">
        <v>0</v>
      </c>
      <c r="L23" s="5">
        <v>0</v>
      </c>
      <c r="M23" s="5"/>
      <c r="N23" s="43">
        <v>0</v>
      </c>
    </row>
    <row r="24" spans="1:14" x14ac:dyDescent="0.35">
      <c r="A24" s="3">
        <v>1</v>
      </c>
      <c r="B24" s="4">
        <v>45689</v>
      </c>
      <c r="C24" s="5">
        <v>26456</v>
      </c>
      <c r="D24" s="23" t="s">
        <v>42</v>
      </c>
      <c r="E24" s="7">
        <v>45705</v>
      </c>
      <c r="F24" s="3">
        <v>3567</v>
      </c>
      <c r="G24" s="6">
        <v>49856</v>
      </c>
      <c r="H24" s="5">
        <f t="shared" si="0"/>
        <v>36775</v>
      </c>
      <c r="I24" s="5">
        <v>0</v>
      </c>
      <c r="J24" s="5">
        <v>36775</v>
      </c>
      <c r="K24" s="5">
        <v>0</v>
      </c>
      <c r="L24" s="5">
        <v>0</v>
      </c>
      <c r="M24" s="5"/>
      <c r="N24" s="43">
        <v>0</v>
      </c>
    </row>
    <row r="25" spans="1:14" x14ac:dyDescent="0.35">
      <c r="A25" s="3">
        <v>1</v>
      </c>
      <c r="B25" s="4">
        <v>45717</v>
      </c>
      <c r="C25" s="5">
        <v>17854.3</v>
      </c>
      <c r="D25" s="23" t="s">
        <v>43</v>
      </c>
      <c r="E25" s="7">
        <v>45734</v>
      </c>
      <c r="F25" s="3">
        <v>3648</v>
      </c>
      <c r="G25" s="6">
        <v>17854.3</v>
      </c>
      <c r="H25" s="5">
        <f t="shared" si="0"/>
        <v>27850</v>
      </c>
      <c r="I25" s="5">
        <v>0</v>
      </c>
      <c r="J25" s="5">
        <v>27850</v>
      </c>
      <c r="K25" s="5">
        <v>0</v>
      </c>
      <c r="L25" s="5">
        <v>0</v>
      </c>
      <c r="M25" s="5"/>
      <c r="N25" s="43">
        <v>0</v>
      </c>
    </row>
    <row r="26" spans="1:14" x14ac:dyDescent="0.35">
      <c r="A26" s="3">
        <v>1</v>
      </c>
      <c r="B26" s="4">
        <v>45747</v>
      </c>
      <c r="C26" s="5">
        <v>3000</v>
      </c>
      <c r="D26" s="23" t="s">
        <v>47</v>
      </c>
      <c r="E26" s="7">
        <v>45766</v>
      </c>
      <c r="F26" s="3">
        <v>3750</v>
      </c>
      <c r="G26" s="6">
        <v>3000</v>
      </c>
      <c r="H26" s="5">
        <f t="shared" si="0"/>
        <v>6000</v>
      </c>
      <c r="I26" s="5">
        <v>6000</v>
      </c>
      <c r="J26" s="5"/>
      <c r="K26" s="5"/>
      <c r="L26" s="5"/>
      <c r="M26" s="5"/>
      <c r="N26" s="43"/>
    </row>
    <row r="27" spans="1:14" x14ac:dyDescent="0.35">
      <c r="A27" s="3">
        <v>1</v>
      </c>
      <c r="B27" s="4">
        <v>45748</v>
      </c>
      <c r="C27" s="5">
        <v>12138.15</v>
      </c>
      <c r="D27" s="23" t="s">
        <v>44</v>
      </c>
      <c r="E27" s="7">
        <v>45766</v>
      </c>
      <c r="F27" s="3">
        <v>3756</v>
      </c>
      <c r="G27" s="6">
        <v>12138.15</v>
      </c>
      <c r="H27" s="5">
        <f t="shared" si="0"/>
        <v>33875</v>
      </c>
      <c r="I27" s="5">
        <v>0</v>
      </c>
      <c r="J27" s="5">
        <v>33875</v>
      </c>
      <c r="K27" s="5">
        <v>0</v>
      </c>
      <c r="L27" s="5">
        <v>0</v>
      </c>
      <c r="M27" s="5"/>
      <c r="N27" s="43">
        <v>0</v>
      </c>
    </row>
    <row r="28" spans="1:14" x14ac:dyDescent="0.35">
      <c r="A28" s="3">
        <v>1</v>
      </c>
      <c r="B28" s="4">
        <v>45762</v>
      </c>
      <c r="C28" s="5">
        <v>13799.9</v>
      </c>
      <c r="D28" s="23" t="s">
        <v>37</v>
      </c>
      <c r="E28" s="7">
        <v>45762</v>
      </c>
      <c r="F28" s="34" t="s">
        <v>38</v>
      </c>
      <c r="G28" s="6">
        <v>13799.9</v>
      </c>
      <c r="H28" s="5">
        <f t="shared" si="0"/>
        <v>13799.9</v>
      </c>
      <c r="I28" s="6"/>
      <c r="J28" s="6"/>
      <c r="K28" s="6"/>
      <c r="L28" s="6">
        <v>13799.9</v>
      </c>
      <c r="M28" s="6"/>
      <c r="N28" s="43"/>
    </row>
    <row r="29" spans="1:14" x14ac:dyDescent="0.35">
      <c r="A29" s="3">
        <v>1</v>
      </c>
      <c r="B29" s="4">
        <v>45770</v>
      </c>
      <c r="C29" s="5">
        <v>10000</v>
      </c>
      <c r="D29" s="23" t="s">
        <v>33</v>
      </c>
      <c r="E29" s="7">
        <v>45770</v>
      </c>
      <c r="F29" s="3">
        <v>3811</v>
      </c>
      <c r="G29" s="6">
        <v>10000</v>
      </c>
      <c r="H29" s="5">
        <f t="shared" si="0"/>
        <v>10000</v>
      </c>
      <c r="I29" s="6">
        <v>0</v>
      </c>
      <c r="J29" s="6"/>
      <c r="K29" s="6">
        <v>0</v>
      </c>
      <c r="L29" s="6">
        <v>0</v>
      </c>
      <c r="M29" s="6">
        <v>10000</v>
      </c>
      <c r="N29" s="5">
        <v>0</v>
      </c>
    </row>
    <row r="30" spans="1:14" x14ac:dyDescent="0.35">
      <c r="A30" s="3">
        <v>1</v>
      </c>
      <c r="B30" s="4">
        <v>45770</v>
      </c>
      <c r="C30" s="5">
        <v>113000.55</v>
      </c>
      <c r="D30" s="23" t="s">
        <v>53</v>
      </c>
      <c r="E30" s="7">
        <v>45770</v>
      </c>
      <c r="F30" s="3">
        <v>3812</v>
      </c>
      <c r="G30" s="6">
        <v>113000.55</v>
      </c>
      <c r="H30" s="5">
        <f t="shared" si="0"/>
        <v>113000.55</v>
      </c>
      <c r="I30" s="6"/>
      <c r="J30" s="6"/>
      <c r="K30" s="6"/>
      <c r="L30" s="6"/>
      <c r="M30" s="6">
        <v>113000.55</v>
      </c>
      <c r="N30" s="5"/>
    </row>
    <row r="31" spans="1:14" x14ac:dyDescent="0.35">
      <c r="A31" s="3">
        <v>1</v>
      </c>
      <c r="B31" s="4">
        <v>45778</v>
      </c>
      <c r="C31" s="5">
        <v>39250</v>
      </c>
      <c r="D31" s="23" t="s">
        <v>45</v>
      </c>
      <c r="E31" s="7">
        <v>45806</v>
      </c>
      <c r="F31" s="3">
        <v>1001</v>
      </c>
      <c r="G31" s="6">
        <v>39250</v>
      </c>
      <c r="H31" s="5">
        <f t="shared" si="0"/>
        <v>39250</v>
      </c>
      <c r="I31" s="5">
        <v>0</v>
      </c>
      <c r="J31" s="5">
        <v>39250</v>
      </c>
      <c r="K31" s="5">
        <v>0</v>
      </c>
      <c r="L31" s="5">
        <v>0</v>
      </c>
      <c r="M31" s="5"/>
      <c r="N31" s="43">
        <v>0</v>
      </c>
    </row>
    <row r="32" spans="1:14" x14ac:dyDescent="0.35">
      <c r="A32" s="29">
        <v>1</v>
      </c>
      <c r="B32" s="25" t="s">
        <v>6</v>
      </c>
      <c r="C32" s="26"/>
      <c r="D32" s="27" t="s">
        <v>22</v>
      </c>
      <c r="E32" s="28" t="s">
        <v>6</v>
      </c>
      <c r="F32" s="29" t="s">
        <v>6</v>
      </c>
      <c r="G32" s="30"/>
      <c r="H32" s="31">
        <f>SUM(I32:N32)</f>
        <v>401500.45</v>
      </c>
      <c r="I32" s="31">
        <f>SUM(I17:I31)</f>
        <v>9000</v>
      </c>
      <c r="J32" s="31">
        <f t="shared" ref="J32:N32" si="1">SUM(J17:J31)</f>
        <v>255700</v>
      </c>
      <c r="K32" s="31">
        <f t="shared" si="1"/>
        <v>0</v>
      </c>
      <c r="L32" s="31">
        <f t="shared" si="1"/>
        <v>13799.9</v>
      </c>
      <c r="M32" s="31">
        <f t="shared" si="1"/>
        <v>123000.55</v>
      </c>
      <c r="N32" s="31">
        <f t="shared" si="1"/>
        <v>0</v>
      </c>
    </row>
    <row r="33" spans="1:14" x14ac:dyDescent="0.35">
      <c r="A33" s="29">
        <v>1</v>
      </c>
      <c r="B33" s="25" t="s">
        <v>6</v>
      </c>
      <c r="C33" s="26"/>
      <c r="D33" s="27" t="s">
        <v>21</v>
      </c>
      <c r="E33" s="28" t="s">
        <v>6</v>
      </c>
      <c r="F33" s="29" t="s">
        <v>6</v>
      </c>
      <c r="G33" s="30"/>
      <c r="H33" s="31">
        <f t="shared" ref="H33:H34" si="2">SUM(I33:N33)</f>
        <v>401500.45</v>
      </c>
      <c r="I33" s="31">
        <f>I32</f>
        <v>9000</v>
      </c>
      <c r="J33" s="31">
        <f t="shared" ref="J33:N33" si="3">J32</f>
        <v>255700</v>
      </c>
      <c r="K33" s="31">
        <f t="shared" si="3"/>
        <v>0</v>
      </c>
      <c r="L33" s="31">
        <f t="shared" si="3"/>
        <v>13799.9</v>
      </c>
      <c r="M33" s="31">
        <f t="shared" si="3"/>
        <v>123000.55</v>
      </c>
      <c r="N33" s="31">
        <f t="shared" si="3"/>
        <v>0</v>
      </c>
    </row>
    <row r="34" spans="1:14" x14ac:dyDescent="0.35">
      <c r="A34" s="29">
        <v>1</v>
      </c>
      <c r="B34" s="25" t="s">
        <v>6</v>
      </c>
      <c r="C34" s="26"/>
      <c r="D34" s="27" t="s">
        <v>23</v>
      </c>
      <c r="E34" s="28" t="s">
        <v>6</v>
      </c>
      <c r="F34" s="29" t="s">
        <v>6</v>
      </c>
      <c r="G34" s="30"/>
      <c r="H34" s="31">
        <f t="shared" si="2"/>
        <v>3848499.5500000003</v>
      </c>
      <c r="I34" s="31">
        <f t="shared" ref="I34:N34" si="4">I15-I33</f>
        <v>41000</v>
      </c>
      <c r="J34" s="31">
        <f t="shared" si="4"/>
        <v>444425</v>
      </c>
      <c r="K34" s="31">
        <f t="shared" si="4"/>
        <v>3131874.45</v>
      </c>
      <c r="L34" s="31">
        <f t="shared" si="4"/>
        <v>231200.1</v>
      </c>
      <c r="M34" s="31">
        <f t="shared" si="4"/>
        <v>0</v>
      </c>
      <c r="N34" s="31">
        <f t="shared" si="4"/>
        <v>0</v>
      </c>
    </row>
    <row r="35" spans="1:14" x14ac:dyDescent="0.35">
      <c r="A35" s="3"/>
      <c r="B35" s="4"/>
      <c r="C35" s="5"/>
      <c r="D35" s="23"/>
      <c r="E35" s="7"/>
      <c r="F35" s="3"/>
      <c r="G35" s="6"/>
      <c r="H35" s="5"/>
      <c r="I35" s="5"/>
      <c r="J35" s="5"/>
      <c r="K35" s="5"/>
      <c r="L35" s="5"/>
      <c r="M35" s="5"/>
      <c r="N35" s="43"/>
    </row>
    <row r="37" spans="1:14" ht="24.5" x14ac:dyDescent="0.35">
      <c r="A37" s="3">
        <v>2</v>
      </c>
      <c r="B37" s="4">
        <v>45808</v>
      </c>
      <c r="C37" s="5">
        <v>3135.75</v>
      </c>
      <c r="D37" s="23" t="s">
        <v>80</v>
      </c>
      <c r="E37" s="33" t="s">
        <v>35</v>
      </c>
      <c r="F37" s="33" t="s">
        <v>36</v>
      </c>
      <c r="G37" s="6">
        <v>3135.75</v>
      </c>
      <c r="H37" s="5">
        <f t="shared" ref="H37:H45" si="5">SUM(I37:N37)</f>
        <v>3135.75</v>
      </c>
      <c r="I37" s="5">
        <v>3135.75</v>
      </c>
      <c r="J37" s="5"/>
      <c r="K37" s="5"/>
      <c r="L37" s="5"/>
      <c r="M37" s="5"/>
      <c r="N37" s="43"/>
    </row>
    <row r="38" spans="1:14" x14ac:dyDescent="0.35">
      <c r="A38" s="3">
        <v>2</v>
      </c>
      <c r="B38" s="4">
        <v>45809</v>
      </c>
      <c r="C38" s="5">
        <v>34675</v>
      </c>
      <c r="D38" s="23" t="s">
        <v>50</v>
      </c>
      <c r="E38" s="35">
        <v>45834</v>
      </c>
      <c r="F38" s="33">
        <v>4057</v>
      </c>
      <c r="G38" s="6">
        <v>34675</v>
      </c>
      <c r="H38" s="5">
        <f t="shared" si="5"/>
        <v>34675</v>
      </c>
      <c r="I38" s="5">
        <v>0</v>
      </c>
      <c r="J38" s="5">
        <v>34675</v>
      </c>
      <c r="K38" s="5">
        <v>0</v>
      </c>
      <c r="L38" s="5">
        <v>0</v>
      </c>
      <c r="M38" s="5"/>
      <c r="N38" s="43">
        <v>0</v>
      </c>
    </row>
    <row r="39" spans="1:14" x14ac:dyDescent="0.35">
      <c r="A39" s="3">
        <v>2</v>
      </c>
      <c r="B39" s="4">
        <v>45838</v>
      </c>
      <c r="C39" s="5">
        <v>6000</v>
      </c>
      <c r="D39" s="23" t="s">
        <v>48</v>
      </c>
      <c r="E39" s="7">
        <v>45897</v>
      </c>
      <c r="F39" s="3">
        <v>4231</v>
      </c>
      <c r="G39" s="6">
        <v>6000</v>
      </c>
      <c r="H39" s="5">
        <f t="shared" si="5"/>
        <v>6000</v>
      </c>
      <c r="I39" s="5">
        <v>6000</v>
      </c>
      <c r="J39" s="5"/>
      <c r="K39" s="5"/>
      <c r="L39" s="5"/>
      <c r="M39" s="5"/>
      <c r="N39" s="43"/>
    </row>
    <row r="40" spans="1:14" x14ac:dyDescent="0.35">
      <c r="A40" s="3">
        <v>2</v>
      </c>
      <c r="B40" s="4">
        <v>45839</v>
      </c>
      <c r="C40" s="5">
        <v>28675</v>
      </c>
      <c r="D40" s="23" t="s">
        <v>51</v>
      </c>
      <c r="E40" s="35">
        <v>45854</v>
      </c>
      <c r="F40" s="33">
        <v>4243</v>
      </c>
      <c r="G40" s="6">
        <v>28675</v>
      </c>
      <c r="H40" s="5">
        <f t="shared" si="5"/>
        <v>28675</v>
      </c>
      <c r="I40" s="5">
        <v>0</v>
      </c>
      <c r="J40" s="5">
        <v>28675</v>
      </c>
      <c r="K40" s="5">
        <v>0</v>
      </c>
      <c r="L40" s="5">
        <v>0</v>
      </c>
      <c r="M40" s="5"/>
      <c r="N40" s="43">
        <v>0</v>
      </c>
    </row>
    <row r="41" spans="1:14" x14ac:dyDescent="0.35">
      <c r="A41" s="3">
        <v>2</v>
      </c>
      <c r="B41" s="4">
        <v>45853</v>
      </c>
      <c r="C41" s="5">
        <v>378002.75</v>
      </c>
      <c r="D41" s="23" t="s">
        <v>29</v>
      </c>
      <c r="E41" s="7">
        <v>45866</v>
      </c>
      <c r="F41" s="3">
        <v>4321</v>
      </c>
      <c r="G41" s="6">
        <v>378002.75</v>
      </c>
      <c r="H41" s="5">
        <f t="shared" si="5"/>
        <v>378002.75</v>
      </c>
      <c r="I41" s="5">
        <v>0</v>
      </c>
      <c r="J41" s="5">
        <v>0</v>
      </c>
      <c r="K41" s="5">
        <v>378002.75</v>
      </c>
      <c r="L41" s="5">
        <v>0</v>
      </c>
      <c r="M41" s="5">
        <v>0</v>
      </c>
      <c r="N41" s="43">
        <v>0</v>
      </c>
    </row>
    <row r="42" spans="1:14" x14ac:dyDescent="0.35">
      <c r="A42" s="3">
        <v>2</v>
      </c>
      <c r="B42" s="4">
        <v>45870</v>
      </c>
      <c r="C42" s="5">
        <v>23450</v>
      </c>
      <c r="D42" s="23" t="s">
        <v>52</v>
      </c>
      <c r="E42" s="7">
        <v>45897</v>
      </c>
      <c r="F42" s="3">
        <v>4402</v>
      </c>
      <c r="G42" s="6">
        <v>23450</v>
      </c>
      <c r="H42" s="5">
        <f t="shared" si="5"/>
        <v>23450</v>
      </c>
      <c r="I42" s="5">
        <v>0</v>
      </c>
      <c r="J42" s="5">
        <v>23450</v>
      </c>
      <c r="K42" s="5">
        <v>0</v>
      </c>
      <c r="L42" s="5">
        <v>0</v>
      </c>
      <c r="M42" s="5"/>
      <c r="N42" s="43">
        <v>0</v>
      </c>
    </row>
    <row r="43" spans="1:14" x14ac:dyDescent="0.35">
      <c r="A43" s="29">
        <v>2</v>
      </c>
      <c r="B43" s="25" t="s">
        <v>6</v>
      </c>
      <c r="C43" s="26"/>
      <c r="D43" s="27" t="s">
        <v>22</v>
      </c>
      <c r="E43" s="28" t="s">
        <v>6</v>
      </c>
      <c r="F43" s="29" t="s">
        <v>6</v>
      </c>
      <c r="G43" s="30"/>
      <c r="H43" s="31">
        <f t="shared" si="5"/>
        <v>473938.5</v>
      </c>
      <c r="I43" s="31">
        <f>SUM(I37:I42)</f>
        <v>9135.75</v>
      </c>
      <c r="J43" s="31">
        <f t="shared" ref="J43:N43" si="6">SUM(J37:J42)</f>
        <v>86800</v>
      </c>
      <c r="K43" s="31">
        <f t="shared" si="6"/>
        <v>378002.75</v>
      </c>
      <c r="L43" s="31">
        <f t="shared" si="6"/>
        <v>0</v>
      </c>
      <c r="M43" s="31">
        <f t="shared" si="6"/>
        <v>0</v>
      </c>
      <c r="N43" s="31">
        <f t="shared" si="6"/>
        <v>0</v>
      </c>
    </row>
    <row r="44" spans="1:14" x14ac:dyDescent="0.35">
      <c r="A44" s="29">
        <v>2</v>
      </c>
      <c r="B44" s="25" t="s">
        <v>6</v>
      </c>
      <c r="C44" s="26"/>
      <c r="D44" s="27" t="s">
        <v>21</v>
      </c>
      <c r="E44" s="28" t="s">
        <v>6</v>
      </c>
      <c r="F44" s="29" t="s">
        <v>6</v>
      </c>
      <c r="G44" s="30"/>
      <c r="H44" s="31">
        <f t="shared" si="5"/>
        <v>875438.95000000007</v>
      </c>
      <c r="I44" s="31">
        <f>I33+I43</f>
        <v>18135.75</v>
      </c>
      <c r="J44" s="31">
        <f t="shared" ref="J44:N44" si="7">J33+J43</f>
        <v>342500</v>
      </c>
      <c r="K44" s="31">
        <f t="shared" si="7"/>
        <v>378002.75</v>
      </c>
      <c r="L44" s="31">
        <f t="shared" si="7"/>
        <v>13799.9</v>
      </c>
      <c r="M44" s="31">
        <f t="shared" si="7"/>
        <v>123000.55</v>
      </c>
      <c r="N44" s="31">
        <f t="shared" si="7"/>
        <v>0</v>
      </c>
    </row>
    <row r="45" spans="1:14" x14ac:dyDescent="0.35">
      <c r="A45" s="29">
        <v>2</v>
      </c>
      <c r="B45" s="25" t="s">
        <v>6</v>
      </c>
      <c r="C45" s="26"/>
      <c r="D45" s="27" t="s">
        <v>23</v>
      </c>
      <c r="E45" s="28" t="s">
        <v>6</v>
      </c>
      <c r="F45" s="29" t="s">
        <v>6</v>
      </c>
      <c r="G45" s="30"/>
      <c r="H45" s="31">
        <f t="shared" si="5"/>
        <v>3374561.0500000003</v>
      </c>
      <c r="I45" s="31">
        <f>I15-I44</f>
        <v>31864.25</v>
      </c>
      <c r="J45" s="31">
        <f t="shared" ref="J45:N45" si="8">J15-J44</f>
        <v>357625</v>
      </c>
      <c r="K45" s="31">
        <f t="shared" si="8"/>
        <v>2753871.7</v>
      </c>
      <c r="L45" s="31">
        <f t="shared" si="8"/>
        <v>231200.1</v>
      </c>
      <c r="M45" s="31">
        <f t="shared" si="8"/>
        <v>0</v>
      </c>
      <c r="N45" s="31">
        <f t="shared" si="8"/>
        <v>0</v>
      </c>
    </row>
    <row r="46" spans="1:14" x14ac:dyDescent="0.35">
      <c r="A46" s="3"/>
      <c r="B46" s="4"/>
      <c r="C46" s="5"/>
      <c r="D46" s="23"/>
      <c r="E46" s="7"/>
      <c r="F46" s="3"/>
      <c r="G46" s="6"/>
      <c r="H46" s="5"/>
      <c r="I46" s="5"/>
      <c r="J46" s="5"/>
      <c r="K46" s="5"/>
      <c r="L46" s="5"/>
      <c r="M46" s="5"/>
      <c r="N46" s="43"/>
    </row>
    <row r="47" spans="1:14" x14ac:dyDescent="0.35">
      <c r="A47" s="3">
        <v>3</v>
      </c>
      <c r="B47" s="4">
        <v>45884</v>
      </c>
      <c r="C47" s="5">
        <v>443678</v>
      </c>
      <c r="D47" s="23" t="s">
        <v>55</v>
      </c>
      <c r="E47" s="7">
        <v>45895</v>
      </c>
      <c r="F47" s="3">
        <v>4502</v>
      </c>
      <c r="G47" s="6">
        <v>443678</v>
      </c>
      <c r="H47" s="5">
        <f>SUM(I47:N47)</f>
        <v>443678</v>
      </c>
      <c r="I47" s="5">
        <v>0</v>
      </c>
      <c r="J47" s="5">
        <v>0</v>
      </c>
      <c r="K47" s="5">
        <v>443678</v>
      </c>
      <c r="L47" s="5">
        <v>0</v>
      </c>
      <c r="M47" s="5">
        <v>0</v>
      </c>
      <c r="N47" s="43">
        <v>0</v>
      </c>
    </row>
    <row r="48" spans="1:14" x14ac:dyDescent="0.35">
      <c r="A48" s="3">
        <v>3</v>
      </c>
      <c r="B48" s="4">
        <v>45901</v>
      </c>
      <c r="C48" s="5">
        <v>24475</v>
      </c>
      <c r="D48" s="23" t="s">
        <v>59</v>
      </c>
      <c r="E48" s="7">
        <v>45928</v>
      </c>
      <c r="F48" s="3">
        <v>4611</v>
      </c>
      <c r="G48" s="6">
        <v>24475</v>
      </c>
      <c r="H48" s="5">
        <f t="shared" ref="H48:H60" si="9">SUM(I48:N48)</f>
        <v>24475</v>
      </c>
      <c r="I48" s="5">
        <v>0</v>
      </c>
      <c r="J48" s="5">
        <v>24475</v>
      </c>
      <c r="K48" s="5">
        <v>0</v>
      </c>
      <c r="L48" s="5">
        <v>0</v>
      </c>
      <c r="M48" s="5"/>
      <c r="N48" s="43">
        <v>0</v>
      </c>
    </row>
    <row r="49" spans="1:14" x14ac:dyDescent="0.35">
      <c r="A49" s="3">
        <v>3</v>
      </c>
      <c r="B49" s="4">
        <v>45915</v>
      </c>
      <c r="C49" s="5">
        <v>546890</v>
      </c>
      <c r="D49" s="23" t="s">
        <v>56</v>
      </c>
      <c r="E49" s="7">
        <v>45928</v>
      </c>
      <c r="F49" s="3">
        <v>4614</v>
      </c>
      <c r="G49" s="6">
        <v>546890</v>
      </c>
      <c r="H49" s="5">
        <f t="shared" si="9"/>
        <v>546890</v>
      </c>
      <c r="I49" s="5">
        <v>0</v>
      </c>
      <c r="J49" s="5">
        <v>0</v>
      </c>
      <c r="K49" s="5">
        <v>546890</v>
      </c>
      <c r="L49" s="5">
        <v>0</v>
      </c>
      <c r="M49" s="5">
        <v>0</v>
      </c>
      <c r="N49" s="43">
        <v>0</v>
      </c>
    </row>
    <row r="50" spans="1:14" x14ac:dyDescent="0.35">
      <c r="A50" s="3">
        <v>3</v>
      </c>
      <c r="B50" s="4">
        <v>45930</v>
      </c>
      <c r="C50" s="5">
        <v>6000</v>
      </c>
      <c r="D50" s="23" t="s">
        <v>65</v>
      </c>
      <c r="E50" s="7">
        <v>45948</v>
      </c>
      <c r="F50" s="3">
        <v>4713</v>
      </c>
      <c r="G50" s="6">
        <v>6000</v>
      </c>
      <c r="H50" s="5">
        <f t="shared" si="9"/>
        <v>6000</v>
      </c>
      <c r="I50" s="5">
        <v>6000</v>
      </c>
      <c r="J50" s="5">
        <v>0</v>
      </c>
      <c r="K50" s="5">
        <v>0</v>
      </c>
      <c r="L50" s="5">
        <v>0</v>
      </c>
      <c r="M50" s="5">
        <v>0</v>
      </c>
      <c r="N50" s="43">
        <v>0</v>
      </c>
    </row>
    <row r="51" spans="1:14" x14ac:dyDescent="0.35">
      <c r="A51" s="3">
        <v>3</v>
      </c>
      <c r="B51" s="4">
        <v>45931</v>
      </c>
      <c r="C51" s="5">
        <v>29365</v>
      </c>
      <c r="D51" s="23" t="s">
        <v>60</v>
      </c>
      <c r="E51" s="7">
        <v>45948</v>
      </c>
      <c r="F51" s="3">
        <v>4715</v>
      </c>
      <c r="G51" s="6">
        <v>29365</v>
      </c>
      <c r="H51" s="5">
        <f t="shared" si="9"/>
        <v>29365</v>
      </c>
      <c r="I51" s="5">
        <v>0</v>
      </c>
      <c r="J51" s="5">
        <v>29365</v>
      </c>
      <c r="K51" s="5">
        <v>0</v>
      </c>
      <c r="L51" s="5">
        <v>0</v>
      </c>
      <c r="M51" s="5"/>
      <c r="N51" s="43">
        <v>0</v>
      </c>
    </row>
    <row r="52" spans="1:14" x14ac:dyDescent="0.35">
      <c r="A52" s="3">
        <v>3</v>
      </c>
      <c r="B52" s="4">
        <v>45945</v>
      </c>
      <c r="C52" s="5">
        <v>214567</v>
      </c>
      <c r="D52" s="23" t="s">
        <v>34</v>
      </c>
      <c r="E52" s="7">
        <v>45956</v>
      </c>
      <c r="F52" s="3">
        <v>4861</v>
      </c>
      <c r="G52" s="6">
        <v>214567</v>
      </c>
      <c r="H52" s="5">
        <f t="shared" si="9"/>
        <v>214567</v>
      </c>
      <c r="I52" s="5">
        <v>0</v>
      </c>
      <c r="J52" s="5">
        <v>0</v>
      </c>
      <c r="K52" s="5">
        <v>214567</v>
      </c>
      <c r="L52" s="5">
        <v>0</v>
      </c>
      <c r="M52" s="5">
        <v>0</v>
      </c>
      <c r="N52" s="43">
        <v>0</v>
      </c>
    </row>
    <row r="53" spans="1:14" x14ac:dyDescent="0.35">
      <c r="A53" s="3">
        <v>3</v>
      </c>
      <c r="B53" s="4">
        <v>45962</v>
      </c>
      <c r="C53" s="5">
        <v>29450</v>
      </c>
      <c r="D53" s="23" t="s">
        <v>61</v>
      </c>
      <c r="E53" s="7">
        <v>45982</v>
      </c>
      <c r="F53" s="3">
        <v>4954</v>
      </c>
      <c r="G53" s="6">
        <v>29450</v>
      </c>
      <c r="H53" s="5">
        <f t="shared" si="9"/>
        <v>29450</v>
      </c>
      <c r="I53" s="5">
        <v>0</v>
      </c>
      <c r="J53" s="5">
        <v>29450</v>
      </c>
      <c r="K53" s="5">
        <v>0</v>
      </c>
      <c r="L53" s="5">
        <v>0</v>
      </c>
      <c r="M53" s="5"/>
      <c r="N53" s="43">
        <v>0</v>
      </c>
    </row>
    <row r="54" spans="1:14" x14ac:dyDescent="0.35">
      <c r="A54" s="3">
        <v>3</v>
      </c>
      <c r="B54" s="4">
        <v>45976</v>
      </c>
      <c r="C54" s="5">
        <v>235789</v>
      </c>
      <c r="D54" s="23" t="s">
        <v>57</v>
      </c>
      <c r="E54" s="7">
        <v>45987</v>
      </c>
      <c r="F54" s="3">
        <v>5103</v>
      </c>
      <c r="G54" s="6">
        <v>235789</v>
      </c>
      <c r="H54" s="5">
        <f t="shared" si="9"/>
        <v>235789</v>
      </c>
      <c r="I54" s="5">
        <v>0</v>
      </c>
      <c r="J54" s="5">
        <v>0</v>
      </c>
      <c r="K54" s="5">
        <v>235789</v>
      </c>
      <c r="L54" s="5">
        <v>0</v>
      </c>
      <c r="M54" s="5">
        <v>0</v>
      </c>
      <c r="N54" s="43">
        <v>0</v>
      </c>
    </row>
    <row r="55" spans="1:14" x14ac:dyDescent="0.35">
      <c r="A55" s="3">
        <v>3</v>
      </c>
      <c r="B55" s="4">
        <v>45992</v>
      </c>
      <c r="C55" s="5">
        <v>27650</v>
      </c>
      <c r="D55" s="23" t="s">
        <v>62</v>
      </c>
      <c r="E55" s="7">
        <v>46007</v>
      </c>
      <c r="F55" s="3">
        <v>5278</v>
      </c>
      <c r="G55" s="6">
        <v>27650</v>
      </c>
      <c r="H55" s="5">
        <f t="shared" si="9"/>
        <v>27650</v>
      </c>
      <c r="I55" s="5">
        <v>0</v>
      </c>
      <c r="J55" s="5">
        <v>27650</v>
      </c>
      <c r="K55" s="5">
        <v>0</v>
      </c>
      <c r="L55" s="5">
        <v>0</v>
      </c>
      <c r="M55" s="5"/>
      <c r="N55" s="43">
        <v>0</v>
      </c>
    </row>
    <row r="56" spans="1:14" x14ac:dyDescent="0.35">
      <c r="A56" s="3">
        <v>3</v>
      </c>
      <c r="B56" s="4">
        <v>46006</v>
      </c>
      <c r="C56" s="5">
        <v>250678.25</v>
      </c>
      <c r="D56" s="23" t="s">
        <v>58</v>
      </c>
      <c r="E56" s="7">
        <v>46012</v>
      </c>
      <c r="F56" s="3">
        <v>5423</v>
      </c>
      <c r="G56" s="6">
        <v>250678.25</v>
      </c>
      <c r="H56" s="5">
        <f t="shared" si="9"/>
        <v>250678.25</v>
      </c>
      <c r="I56" s="5">
        <v>0</v>
      </c>
      <c r="J56" s="5">
        <v>0</v>
      </c>
      <c r="K56" s="5">
        <v>250678.25</v>
      </c>
      <c r="L56" s="5">
        <v>0</v>
      </c>
      <c r="M56" s="5">
        <v>0</v>
      </c>
      <c r="N56" s="43">
        <v>0</v>
      </c>
    </row>
    <row r="57" spans="1:14" x14ac:dyDescent="0.35">
      <c r="A57" s="3">
        <v>3</v>
      </c>
      <c r="B57" s="4">
        <v>46022</v>
      </c>
      <c r="C57" s="5">
        <v>6000</v>
      </c>
      <c r="D57" s="23" t="s">
        <v>66</v>
      </c>
      <c r="E57" s="7">
        <v>46049</v>
      </c>
      <c r="F57" s="3">
        <v>5516</v>
      </c>
      <c r="G57" s="6">
        <v>6000</v>
      </c>
      <c r="H57" s="5">
        <f t="shared" si="9"/>
        <v>6000</v>
      </c>
      <c r="I57" s="5">
        <v>6000</v>
      </c>
      <c r="J57" s="5"/>
      <c r="K57" s="5"/>
      <c r="L57" s="5"/>
      <c r="M57" s="5"/>
      <c r="N57" s="43"/>
    </row>
    <row r="58" spans="1:14" x14ac:dyDescent="0.35">
      <c r="A58" s="29">
        <v>3</v>
      </c>
      <c r="B58" s="25" t="s">
        <v>6</v>
      </c>
      <c r="C58" s="26"/>
      <c r="D58" s="27" t="s">
        <v>22</v>
      </c>
      <c r="E58" s="28" t="s">
        <v>6</v>
      </c>
      <c r="F58" s="29" t="s">
        <v>6</v>
      </c>
      <c r="G58" s="30"/>
      <c r="H58" s="31">
        <f t="shared" si="9"/>
        <v>1814542.25</v>
      </c>
      <c r="I58" s="31">
        <f>SUM(I47:I57)</f>
        <v>12000</v>
      </c>
      <c r="J58" s="31">
        <f t="shared" ref="J58:N58" si="10">SUM(J47:J57)</f>
        <v>110940</v>
      </c>
      <c r="K58" s="31">
        <f t="shared" si="10"/>
        <v>1691602.25</v>
      </c>
      <c r="L58" s="31">
        <f t="shared" si="10"/>
        <v>0</v>
      </c>
      <c r="M58" s="31">
        <f t="shared" si="10"/>
        <v>0</v>
      </c>
      <c r="N58" s="31">
        <f t="shared" si="10"/>
        <v>0</v>
      </c>
    </row>
    <row r="59" spans="1:14" x14ac:dyDescent="0.35">
      <c r="A59" s="29">
        <v>3</v>
      </c>
      <c r="B59" s="25" t="s">
        <v>6</v>
      </c>
      <c r="C59" s="26"/>
      <c r="D59" s="27" t="s">
        <v>21</v>
      </c>
      <c r="E59" s="28" t="s">
        <v>6</v>
      </c>
      <c r="F59" s="29" t="s">
        <v>6</v>
      </c>
      <c r="G59" s="30"/>
      <c r="H59" s="31">
        <f t="shared" si="9"/>
        <v>2689981.1999999997</v>
      </c>
      <c r="I59" s="31">
        <f>I44+I58</f>
        <v>30135.75</v>
      </c>
      <c r="J59" s="31">
        <f t="shared" ref="J59:N59" si="11">J44+J58</f>
        <v>453440</v>
      </c>
      <c r="K59" s="31">
        <f t="shared" si="11"/>
        <v>2069605</v>
      </c>
      <c r="L59" s="31">
        <f t="shared" si="11"/>
        <v>13799.9</v>
      </c>
      <c r="M59" s="31">
        <f t="shared" si="11"/>
        <v>123000.55</v>
      </c>
      <c r="N59" s="31">
        <f t="shared" si="11"/>
        <v>0</v>
      </c>
    </row>
    <row r="60" spans="1:14" x14ac:dyDescent="0.35">
      <c r="A60" s="29">
        <v>3</v>
      </c>
      <c r="B60" s="25" t="s">
        <v>6</v>
      </c>
      <c r="C60" s="26"/>
      <c r="D60" s="27" t="s">
        <v>23</v>
      </c>
      <c r="E60" s="28" t="s">
        <v>6</v>
      </c>
      <c r="F60" s="29" t="s">
        <v>6</v>
      </c>
      <c r="G60" s="30"/>
      <c r="H60" s="31">
        <f t="shared" si="9"/>
        <v>1560018.8000000003</v>
      </c>
      <c r="I60" s="31">
        <f>I15-I59</f>
        <v>19864.25</v>
      </c>
      <c r="J60" s="31">
        <f t="shared" ref="J60:N60" si="12">J15-J59</f>
        <v>246685</v>
      </c>
      <c r="K60" s="31">
        <f t="shared" si="12"/>
        <v>1062269.4500000002</v>
      </c>
      <c r="L60" s="31">
        <f t="shared" si="12"/>
        <v>231200.1</v>
      </c>
      <c r="M60" s="31">
        <f t="shared" si="12"/>
        <v>0</v>
      </c>
      <c r="N60" s="31">
        <f t="shared" si="12"/>
        <v>0</v>
      </c>
    </row>
    <row r="61" spans="1:14" x14ac:dyDescent="0.35">
      <c r="A61" s="3"/>
      <c r="B61" s="4"/>
      <c r="C61" s="5"/>
      <c r="D61" s="23"/>
      <c r="E61" s="7"/>
      <c r="F61" s="3"/>
      <c r="G61" s="6"/>
      <c r="H61" s="5"/>
      <c r="I61" s="5"/>
      <c r="J61" s="5"/>
      <c r="K61" s="5"/>
      <c r="L61" s="5"/>
      <c r="M61" s="5"/>
      <c r="N61" s="43"/>
    </row>
    <row r="62" spans="1:14" x14ac:dyDescent="0.35">
      <c r="A62" s="3">
        <v>4</v>
      </c>
      <c r="B62" s="4">
        <v>46112</v>
      </c>
      <c r="C62" s="5">
        <v>6000</v>
      </c>
      <c r="D62" s="23" t="s">
        <v>67</v>
      </c>
      <c r="E62" s="7">
        <v>45764</v>
      </c>
      <c r="F62" s="3">
        <v>6123</v>
      </c>
      <c r="G62" s="6">
        <v>3000</v>
      </c>
      <c r="H62" s="5">
        <v>6000</v>
      </c>
      <c r="I62" s="5">
        <v>6000</v>
      </c>
      <c r="J62" s="5"/>
      <c r="K62" s="5"/>
      <c r="L62" s="5"/>
      <c r="M62" s="5"/>
      <c r="N62" s="43"/>
    </row>
    <row r="63" spans="1:14" x14ac:dyDescent="0.35">
      <c r="A63" s="3">
        <v>4</v>
      </c>
      <c r="B63" s="4">
        <v>46113</v>
      </c>
      <c r="C63" s="5">
        <v>46560</v>
      </c>
      <c r="D63" s="23" t="s">
        <v>63</v>
      </c>
      <c r="E63" s="7">
        <v>45769</v>
      </c>
      <c r="F63" s="3">
        <v>6130</v>
      </c>
      <c r="G63" s="6">
        <v>26000</v>
      </c>
      <c r="H63" s="5">
        <v>46560</v>
      </c>
      <c r="I63" s="5">
        <v>0</v>
      </c>
      <c r="J63" s="5">
        <v>46560</v>
      </c>
      <c r="K63" s="5">
        <v>0</v>
      </c>
      <c r="L63" s="5">
        <v>0</v>
      </c>
      <c r="M63" s="5"/>
      <c r="N63" s="43">
        <v>0</v>
      </c>
    </row>
    <row r="64" spans="1:14" x14ac:dyDescent="0.35">
      <c r="A64" s="3">
        <v>4</v>
      </c>
      <c r="B64" s="4">
        <v>46143</v>
      </c>
      <c r="C64" s="5">
        <v>42350</v>
      </c>
      <c r="D64" s="23" t="s">
        <v>64</v>
      </c>
      <c r="E64" s="7">
        <v>45800</v>
      </c>
      <c r="F64" s="3">
        <v>6289</v>
      </c>
      <c r="G64" s="6">
        <v>26000</v>
      </c>
      <c r="H64" s="5">
        <v>42350</v>
      </c>
      <c r="I64" s="5">
        <v>0</v>
      </c>
      <c r="J64" s="5">
        <v>42350</v>
      </c>
      <c r="K64" s="5">
        <v>0</v>
      </c>
      <c r="L64" s="5">
        <v>0</v>
      </c>
      <c r="M64" s="5"/>
      <c r="N64" s="43">
        <v>0</v>
      </c>
    </row>
    <row r="65" spans="1:14" x14ac:dyDescent="0.35">
      <c r="A65" s="3">
        <v>4</v>
      </c>
      <c r="B65" s="4">
        <v>46157</v>
      </c>
      <c r="C65" s="5">
        <v>200982.45</v>
      </c>
      <c r="D65" s="23" t="s">
        <v>72</v>
      </c>
      <c r="E65" s="7">
        <v>46165</v>
      </c>
      <c r="F65" s="3">
        <v>6314</v>
      </c>
      <c r="G65" s="6">
        <v>200982.45</v>
      </c>
      <c r="H65" s="5">
        <f t="shared" ref="H65:H68" si="13">SUM(I65:N65)</f>
        <v>200982.45</v>
      </c>
      <c r="I65" s="5">
        <v>0</v>
      </c>
      <c r="J65" s="5">
        <v>0</v>
      </c>
      <c r="K65" s="5">
        <v>200982.45</v>
      </c>
      <c r="L65" s="5">
        <v>0</v>
      </c>
      <c r="M65" s="5">
        <v>0</v>
      </c>
      <c r="N65" s="43">
        <v>0</v>
      </c>
    </row>
    <row r="66" spans="1:14" x14ac:dyDescent="0.35">
      <c r="A66" s="29">
        <v>4</v>
      </c>
      <c r="B66" s="25" t="s">
        <v>6</v>
      </c>
      <c r="C66" s="26"/>
      <c r="D66" s="27" t="s">
        <v>22</v>
      </c>
      <c r="E66" s="28" t="s">
        <v>6</v>
      </c>
      <c r="F66" s="29" t="s">
        <v>6</v>
      </c>
      <c r="G66" s="30"/>
      <c r="H66" s="31">
        <f t="shared" si="13"/>
        <v>295892.45</v>
      </c>
      <c r="I66" s="31">
        <f>SUM(I62:I65)</f>
        <v>6000</v>
      </c>
      <c r="J66" s="31">
        <f t="shared" ref="J66:N66" si="14">SUM(J62:J65)</f>
        <v>88910</v>
      </c>
      <c r="K66" s="31">
        <f t="shared" si="14"/>
        <v>200982.45</v>
      </c>
      <c r="L66" s="31">
        <f t="shared" si="14"/>
        <v>0</v>
      </c>
      <c r="M66" s="31">
        <f t="shared" si="14"/>
        <v>0</v>
      </c>
      <c r="N66" s="31">
        <f t="shared" si="14"/>
        <v>0</v>
      </c>
    </row>
    <row r="67" spans="1:14" x14ac:dyDescent="0.35">
      <c r="A67" s="29">
        <v>4</v>
      </c>
      <c r="B67" s="25" t="s">
        <v>6</v>
      </c>
      <c r="C67" s="26"/>
      <c r="D67" s="27" t="s">
        <v>21</v>
      </c>
      <c r="E67" s="28" t="s">
        <v>6</v>
      </c>
      <c r="F67" s="29" t="s">
        <v>6</v>
      </c>
      <c r="G67" s="30"/>
      <c r="H67" s="31">
        <f t="shared" si="13"/>
        <v>2985873.65</v>
      </c>
      <c r="I67" s="31">
        <f>I59+I66</f>
        <v>36135.75</v>
      </c>
      <c r="J67" s="31">
        <f t="shared" ref="J67:N67" si="15">J59+J66</f>
        <v>542350</v>
      </c>
      <c r="K67" s="31">
        <f t="shared" si="15"/>
        <v>2270587.4500000002</v>
      </c>
      <c r="L67" s="31">
        <f t="shared" si="15"/>
        <v>13799.9</v>
      </c>
      <c r="M67" s="31">
        <f t="shared" si="15"/>
        <v>123000.55</v>
      </c>
      <c r="N67" s="31">
        <f t="shared" si="15"/>
        <v>0</v>
      </c>
    </row>
    <row r="68" spans="1:14" x14ac:dyDescent="0.35">
      <c r="A68" s="29">
        <v>4</v>
      </c>
      <c r="B68" s="25" t="s">
        <v>6</v>
      </c>
      <c r="C68" s="26"/>
      <c r="D68" s="27" t="s">
        <v>23</v>
      </c>
      <c r="E68" s="28" t="s">
        <v>6</v>
      </c>
      <c r="F68" s="29" t="s">
        <v>6</v>
      </c>
      <c r="G68" s="30"/>
      <c r="H68" s="31">
        <f t="shared" si="13"/>
        <v>1264126.3500000001</v>
      </c>
      <c r="I68" s="31">
        <f>I15-I67</f>
        <v>13864.25</v>
      </c>
      <c r="J68" s="31">
        <f t="shared" ref="J68:N68" si="16">J15-J67</f>
        <v>157775</v>
      </c>
      <c r="K68" s="31">
        <f t="shared" si="16"/>
        <v>861287</v>
      </c>
      <c r="L68" s="31">
        <f t="shared" si="16"/>
        <v>231200.1</v>
      </c>
      <c r="M68" s="31">
        <f t="shared" si="16"/>
        <v>0</v>
      </c>
      <c r="N68" s="31">
        <f t="shared" si="16"/>
        <v>0</v>
      </c>
    </row>
    <row r="69" spans="1:14" x14ac:dyDescent="0.35">
      <c r="A69" s="3"/>
      <c r="B69" s="4"/>
      <c r="C69" s="5"/>
      <c r="D69" s="23"/>
      <c r="E69" s="7"/>
      <c r="F69" s="3"/>
      <c r="G69" s="6"/>
      <c r="H69" s="5"/>
      <c r="I69" s="5"/>
      <c r="J69" s="5"/>
      <c r="K69" s="5"/>
      <c r="L69" s="5"/>
      <c r="M69" s="5"/>
      <c r="N69" s="43"/>
    </row>
    <row r="70" spans="1:14" x14ac:dyDescent="0.35">
      <c r="A70" s="3">
        <v>5</v>
      </c>
      <c r="B70" s="4">
        <v>46174</v>
      </c>
      <c r="C70" s="5">
        <v>26000</v>
      </c>
      <c r="D70" s="23" t="s">
        <v>68</v>
      </c>
      <c r="E70" s="7">
        <v>46192</v>
      </c>
      <c r="F70" s="3">
        <v>6675</v>
      </c>
      <c r="G70" s="6">
        <v>26000</v>
      </c>
      <c r="H70" s="5">
        <f t="shared" ref="H70:H75" si="17">SUM(I70:N70)</f>
        <v>44760</v>
      </c>
      <c r="I70" s="5">
        <v>0</v>
      </c>
      <c r="J70" s="5">
        <v>44760</v>
      </c>
      <c r="K70" s="5">
        <v>0</v>
      </c>
      <c r="L70" s="5">
        <v>0</v>
      </c>
      <c r="M70" s="5"/>
      <c r="N70" s="43">
        <v>0</v>
      </c>
    </row>
    <row r="71" spans="1:14" x14ac:dyDescent="0.35">
      <c r="A71" s="3">
        <v>5</v>
      </c>
      <c r="B71" s="4">
        <v>46180</v>
      </c>
      <c r="C71" s="5">
        <v>135000</v>
      </c>
      <c r="D71" s="23" t="s">
        <v>69</v>
      </c>
      <c r="E71" s="7">
        <v>46192</v>
      </c>
      <c r="F71" s="3">
        <v>6678</v>
      </c>
      <c r="G71" s="6">
        <v>135000</v>
      </c>
      <c r="H71" s="5">
        <f t="shared" si="17"/>
        <v>135000</v>
      </c>
      <c r="I71" s="5">
        <v>0</v>
      </c>
      <c r="J71" s="5">
        <v>0</v>
      </c>
      <c r="K71" s="5">
        <v>0</v>
      </c>
      <c r="L71" s="5">
        <v>135000</v>
      </c>
      <c r="M71" s="5">
        <v>0</v>
      </c>
      <c r="N71" s="43">
        <v>0</v>
      </c>
    </row>
    <row r="72" spans="1:14" x14ac:dyDescent="0.35">
      <c r="A72" s="3">
        <v>5</v>
      </c>
      <c r="B72" s="4">
        <v>46188</v>
      </c>
      <c r="C72" s="5">
        <v>580804.25</v>
      </c>
      <c r="D72" s="23" t="s">
        <v>73</v>
      </c>
      <c r="E72" s="7">
        <v>46192</v>
      </c>
      <c r="F72" s="3">
        <v>6683</v>
      </c>
      <c r="G72" s="6">
        <v>580804.25</v>
      </c>
      <c r="H72" s="5">
        <f t="shared" si="17"/>
        <v>250678.25</v>
      </c>
      <c r="I72" s="5">
        <v>0</v>
      </c>
      <c r="J72" s="5">
        <v>0</v>
      </c>
      <c r="K72" s="5">
        <v>250678.25</v>
      </c>
      <c r="L72" s="5">
        <v>0</v>
      </c>
      <c r="M72" s="5">
        <v>0</v>
      </c>
      <c r="N72" s="43">
        <v>0</v>
      </c>
    </row>
    <row r="73" spans="1:14" ht="24.5" x14ac:dyDescent="0.35">
      <c r="A73" s="3">
        <v>5</v>
      </c>
      <c r="B73" s="4">
        <v>46203</v>
      </c>
      <c r="C73" s="5">
        <v>7500</v>
      </c>
      <c r="D73" s="23" t="s">
        <v>81</v>
      </c>
      <c r="E73" s="7">
        <v>45875</v>
      </c>
      <c r="F73" s="3">
        <v>6845</v>
      </c>
      <c r="G73" s="6">
        <v>7500</v>
      </c>
      <c r="H73" s="5">
        <f t="shared" si="17"/>
        <v>6364.25</v>
      </c>
      <c r="I73" s="5">
        <f>7500-1135.75</f>
        <v>6364.25</v>
      </c>
      <c r="J73" s="5"/>
      <c r="K73" s="5"/>
      <c r="L73" s="5"/>
      <c r="M73" s="5"/>
      <c r="N73" s="43"/>
    </row>
    <row r="74" spans="1:14" x14ac:dyDescent="0.35">
      <c r="A74" s="3">
        <v>5</v>
      </c>
      <c r="B74" s="4">
        <v>46204</v>
      </c>
      <c r="C74" s="5">
        <v>56780</v>
      </c>
      <c r="D74" s="23" t="s">
        <v>70</v>
      </c>
      <c r="E74" s="7">
        <v>45875</v>
      </c>
      <c r="F74" s="3">
        <v>6450</v>
      </c>
      <c r="G74" s="6">
        <v>56780</v>
      </c>
      <c r="H74" s="5">
        <f t="shared" si="17"/>
        <v>56780</v>
      </c>
      <c r="I74" s="5">
        <v>0</v>
      </c>
      <c r="J74" s="5">
        <v>56780</v>
      </c>
      <c r="K74" s="5">
        <v>0</v>
      </c>
      <c r="L74" s="5">
        <v>0</v>
      </c>
      <c r="M74" s="5"/>
      <c r="N74" s="43">
        <v>0</v>
      </c>
    </row>
    <row r="75" spans="1:14" x14ac:dyDescent="0.35">
      <c r="A75" s="29">
        <v>5</v>
      </c>
      <c r="B75" s="25" t="s">
        <v>6</v>
      </c>
      <c r="C75" s="26"/>
      <c r="D75" s="27" t="s">
        <v>22</v>
      </c>
      <c r="E75" s="28" t="s">
        <v>6</v>
      </c>
      <c r="F75" s="29" t="s">
        <v>6</v>
      </c>
      <c r="G75" s="30"/>
      <c r="H75" s="31">
        <f t="shared" si="17"/>
        <v>493582.5</v>
      </c>
      <c r="I75" s="31">
        <f>SUM(I70:I74)</f>
        <v>6364.25</v>
      </c>
      <c r="J75" s="31">
        <f t="shared" ref="J75:N75" si="18">SUM(J70:J74)</f>
        <v>101540</v>
      </c>
      <c r="K75" s="31">
        <f t="shared" si="18"/>
        <v>250678.25</v>
      </c>
      <c r="L75" s="31">
        <f t="shared" si="18"/>
        <v>135000</v>
      </c>
      <c r="M75" s="31">
        <f t="shared" si="18"/>
        <v>0</v>
      </c>
      <c r="N75" s="31">
        <f t="shared" si="18"/>
        <v>0</v>
      </c>
    </row>
    <row r="76" spans="1:14" x14ac:dyDescent="0.35">
      <c r="A76" s="29">
        <v>5</v>
      </c>
      <c r="B76" s="25" t="s">
        <v>6</v>
      </c>
      <c r="C76" s="26"/>
      <c r="D76" s="27" t="s">
        <v>21</v>
      </c>
      <c r="E76" s="28" t="s">
        <v>6</v>
      </c>
      <c r="F76" s="29" t="s">
        <v>6</v>
      </c>
      <c r="G76" s="30"/>
      <c r="H76" s="31">
        <f t="shared" ref="H76:H77" si="19">SUM(I76:N76)</f>
        <v>3479456.15</v>
      </c>
      <c r="I76" s="31">
        <f>I67+I75</f>
        <v>42500</v>
      </c>
      <c r="J76" s="31">
        <f t="shared" ref="J76:N76" si="20">J67+J75</f>
        <v>643890</v>
      </c>
      <c r="K76" s="31">
        <f t="shared" si="20"/>
        <v>2521265.7000000002</v>
      </c>
      <c r="L76" s="31">
        <f t="shared" si="20"/>
        <v>148799.9</v>
      </c>
      <c r="M76" s="31">
        <f t="shared" si="20"/>
        <v>123000.55</v>
      </c>
      <c r="N76" s="31">
        <f t="shared" si="20"/>
        <v>0</v>
      </c>
    </row>
    <row r="77" spans="1:14" x14ac:dyDescent="0.35">
      <c r="A77" s="29">
        <v>5</v>
      </c>
      <c r="B77" s="25" t="s">
        <v>6</v>
      </c>
      <c r="C77" s="26"/>
      <c r="D77" s="27" t="s">
        <v>23</v>
      </c>
      <c r="E77" s="28" t="s">
        <v>6</v>
      </c>
      <c r="F77" s="29" t="s">
        <v>6</v>
      </c>
      <c r="G77" s="30"/>
      <c r="H77" s="31">
        <f t="shared" si="19"/>
        <v>770543.85</v>
      </c>
      <c r="I77" s="31">
        <f>I15-I76</f>
        <v>7500</v>
      </c>
      <c r="J77" s="31">
        <f t="shared" ref="J77:N77" si="21">J15-J76</f>
        <v>56235</v>
      </c>
      <c r="K77" s="31">
        <f t="shared" si="21"/>
        <v>610608.75</v>
      </c>
      <c r="L77" s="31">
        <f t="shared" si="21"/>
        <v>96200.1</v>
      </c>
      <c r="M77" s="31">
        <f t="shared" si="21"/>
        <v>0</v>
      </c>
      <c r="N77" s="31">
        <f t="shared" si="21"/>
        <v>0</v>
      </c>
    </row>
    <row r="78" spans="1:14" x14ac:dyDescent="0.35">
      <c r="A78" s="3"/>
      <c r="B78" s="4"/>
      <c r="C78" s="5"/>
      <c r="D78" s="23"/>
      <c r="E78" s="7"/>
      <c r="F78" s="3"/>
      <c r="G78" s="6"/>
      <c r="H78" s="6"/>
      <c r="I78" s="5"/>
      <c r="J78" s="5"/>
      <c r="K78" s="5"/>
      <c r="L78" s="5"/>
      <c r="M78" s="5"/>
      <c r="N78" s="43"/>
    </row>
    <row r="79" spans="1:14" x14ac:dyDescent="0.35">
      <c r="A79" s="3">
        <v>6</v>
      </c>
      <c r="B79" s="4">
        <v>46218</v>
      </c>
      <c r="C79" s="5">
        <v>321461.89</v>
      </c>
      <c r="D79" s="23" t="s">
        <v>74</v>
      </c>
      <c r="E79" s="7">
        <v>46224</v>
      </c>
      <c r="F79" s="3">
        <v>6582</v>
      </c>
      <c r="G79" s="6">
        <v>321461.89</v>
      </c>
      <c r="H79" s="5">
        <f>SUM(I79:N79)</f>
        <v>321461.89</v>
      </c>
      <c r="I79" s="5">
        <v>0</v>
      </c>
      <c r="J79" s="5">
        <v>0</v>
      </c>
      <c r="K79" s="5">
        <v>321461.89</v>
      </c>
      <c r="L79" s="5">
        <v>0</v>
      </c>
      <c r="M79" s="5">
        <v>0</v>
      </c>
      <c r="N79" s="43">
        <v>0</v>
      </c>
    </row>
    <row r="80" spans="1:14" x14ac:dyDescent="0.35">
      <c r="A80" s="3">
        <v>6</v>
      </c>
      <c r="B80" s="4">
        <v>46228</v>
      </c>
      <c r="C80" s="5">
        <v>96200.1</v>
      </c>
      <c r="D80" s="23" t="s">
        <v>71</v>
      </c>
      <c r="E80" s="7">
        <v>46238</v>
      </c>
      <c r="F80" s="3">
        <v>6623</v>
      </c>
      <c r="G80" s="6">
        <v>96200.1</v>
      </c>
      <c r="H80" s="5">
        <f t="shared" ref="H80:H85" si="22">SUM(I80:N80)</f>
        <v>96200.1</v>
      </c>
      <c r="I80" s="5">
        <v>0</v>
      </c>
      <c r="J80" s="5">
        <v>0</v>
      </c>
      <c r="K80" s="5">
        <v>0</v>
      </c>
      <c r="L80" s="5">
        <v>96200.1</v>
      </c>
      <c r="M80" s="5">
        <v>0</v>
      </c>
      <c r="N80" s="43">
        <v>0</v>
      </c>
    </row>
    <row r="81" spans="1:14" x14ac:dyDescent="0.35">
      <c r="A81" s="3">
        <v>6</v>
      </c>
      <c r="B81" s="4">
        <v>46235</v>
      </c>
      <c r="C81" s="5">
        <v>56235</v>
      </c>
      <c r="D81" s="23" t="s">
        <v>75</v>
      </c>
      <c r="E81" s="7">
        <v>46238</v>
      </c>
      <c r="F81" s="3">
        <v>6626</v>
      </c>
      <c r="G81" s="6">
        <v>56235</v>
      </c>
      <c r="H81" s="5">
        <f t="shared" si="22"/>
        <v>56235</v>
      </c>
      <c r="I81" s="5">
        <v>0</v>
      </c>
      <c r="J81" s="5">
        <v>56235</v>
      </c>
      <c r="K81" s="5">
        <v>0</v>
      </c>
      <c r="L81" s="5">
        <v>0</v>
      </c>
      <c r="M81" s="5"/>
      <c r="N81" s="43">
        <v>0</v>
      </c>
    </row>
    <row r="82" spans="1:14" ht="24.5" x14ac:dyDescent="0.35">
      <c r="A82" s="3">
        <v>6</v>
      </c>
      <c r="B82" s="4">
        <v>46249</v>
      </c>
      <c r="C82" s="5">
        <v>291646.86</v>
      </c>
      <c r="D82" s="23" t="s">
        <v>77</v>
      </c>
      <c r="E82" s="7">
        <v>46255</v>
      </c>
      <c r="F82" s="3">
        <v>6743</v>
      </c>
      <c r="G82" s="6">
        <v>291646.86</v>
      </c>
      <c r="H82" s="5">
        <f t="shared" si="22"/>
        <v>271646.86</v>
      </c>
      <c r="I82" s="5">
        <v>0</v>
      </c>
      <c r="J82" s="5">
        <v>0</v>
      </c>
      <c r="K82" s="5">
        <v>271646.86</v>
      </c>
      <c r="L82" s="5">
        <v>0</v>
      </c>
      <c r="M82" s="5">
        <v>0</v>
      </c>
      <c r="N82" s="43">
        <v>0</v>
      </c>
    </row>
    <row r="83" spans="1:14" x14ac:dyDescent="0.35">
      <c r="A83" s="29">
        <v>6</v>
      </c>
      <c r="B83" s="25" t="s">
        <v>6</v>
      </c>
      <c r="C83" s="26"/>
      <c r="D83" s="27" t="s">
        <v>22</v>
      </c>
      <c r="E83" s="28" t="s">
        <v>6</v>
      </c>
      <c r="F83" s="29" t="s">
        <v>6</v>
      </c>
      <c r="G83" s="30"/>
      <c r="H83" s="31">
        <f t="shared" si="22"/>
        <v>745543.85</v>
      </c>
      <c r="I83" s="31">
        <f>SUM(I79:I82)</f>
        <v>0</v>
      </c>
      <c r="J83" s="31">
        <f t="shared" ref="J83:N83" si="23">SUM(J79:J82)</f>
        <v>56235</v>
      </c>
      <c r="K83" s="31">
        <f t="shared" si="23"/>
        <v>593108.75</v>
      </c>
      <c r="L83" s="31">
        <f t="shared" si="23"/>
        <v>96200.1</v>
      </c>
      <c r="M83" s="31">
        <f t="shared" si="23"/>
        <v>0</v>
      </c>
      <c r="N83" s="31">
        <f t="shared" si="23"/>
        <v>0</v>
      </c>
    </row>
    <row r="84" spans="1:14" x14ac:dyDescent="0.35">
      <c r="A84" s="29">
        <v>6</v>
      </c>
      <c r="B84" s="25" t="s">
        <v>6</v>
      </c>
      <c r="C84" s="26"/>
      <c r="D84" s="27" t="s">
        <v>21</v>
      </c>
      <c r="E84" s="28" t="s">
        <v>6</v>
      </c>
      <c r="F84" s="29" t="s">
        <v>6</v>
      </c>
      <c r="G84" s="30"/>
      <c r="H84" s="31">
        <f t="shared" si="22"/>
        <v>4225000</v>
      </c>
      <c r="I84" s="31">
        <f>I76+I83</f>
        <v>42500</v>
      </c>
      <c r="J84" s="31">
        <f t="shared" ref="J84:N84" si="24">J76+J83</f>
        <v>700125</v>
      </c>
      <c r="K84" s="31">
        <f t="shared" si="24"/>
        <v>3114374.45</v>
      </c>
      <c r="L84" s="31">
        <f t="shared" si="24"/>
        <v>245000</v>
      </c>
      <c r="M84" s="31">
        <f t="shared" si="24"/>
        <v>123000.55</v>
      </c>
      <c r="N84" s="31">
        <f t="shared" si="24"/>
        <v>0</v>
      </c>
    </row>
    <row r="85" spans="1:14" x14ac:dyDescent="0.35">
      <c r="A85" s="29">
        <v>6</v>
      </c>
      <c r="B85" s="25" t="s">
        <v>6</v>
      </c>
      <c r="C85" s="26"/>
      <c r="D85" s="27" t="s">
        <v>23</v>
      </c>
      <c r="E85" s="28" t="s">
        <v>6</v>
      </c>
      <c r="F85" s="29" t="s">
        <v>6</v>
      </c>
      <c r="G85" s="30"/>
      <c r="H85" s="31">
        <f t="shared" si="22"/>
        <v>25000</v>
      </c>
      <c r="I85" s="31">
        <f>I15-I84</f>
        <v>7500</v>
      </c>
      <c r="J85" s="31">
        <f t="shared" ref="J85:N85" si="25">J15-J84</f>
        <v>0</v>
      </c>
      <c r="K85" s="31">
        <f t="shared" si="25"/>
        <v>17500</v>
      </c>
      <c r="L85" s="31">
        <f t="shared" si="25"/>
        <v>0</v>
      </c>
      <c r="M85" s="31">
        <f t="shared" si="25"/>
        <v>0</v>
      </c>
      <c r="N85" s="31">
        <f t="shared" si="25"/>
        <v>0</v>
      </c>
    </row>
    <row r="86" spans="1:14" x14ac:dyDescent="0.35">
      <c r="A86" s="3"/>
      <c r="B86" s="4"/>
      <c r="C86" s="5"/>
      <c r="D86" s="23"/>
      <c r="E86" s="7"/>
      <c r="F86" s="3"/>
      <c r="G86" s="6"/>
      <c r="H86" s="6"/>
      <c r="I86" s="5"/>
      <c r="J86" s="5"/>
      <c r="K86" s="5"/>
      <c r="L86" s="5"/>
      <c r="M86" s="5"/>
      <c r="N86" s="43"/>
    </row>
    <row r="87" spans="1:14" ht="24.5" x14ac:dyDescent="0.35">
      <c r="A87" s="3">
        <v>7</v>
      </c>
      <c r="B87" s="4">
        <v>46280</v>
      </c>
      <c r="C87" s="5">
        <v>78296.861250000002</v>
      </c>
      <c r="D87" s="23" t="s">
        <v>76</v>
      </c>
      <c r="E87" s="7">
        <v>45935</v>
      </c>
      <c r="F87" s="3">
        <v>6928</v>
      </c>
      <c r="G87" s="6">
        <v>78296.86</v>
      </c>
      <c r="H87" s="5">
        <f t="shared" ref="H87:H92" si="26">SUM(I87:N87)</f>
        <v>17500</v>
      </c>
      <c r="I87" s="5">
        <v>0</v>
      </c>
      <c r="J87" s="5">
        <v>0</v>
      </c>
      <c r="K87" s="5">
        <v>17500</v>
      </c>
      <c r="L87" s="5">
        <v>0</v>
      </c>
      <c r="M87" s="5">
        <v>0</v>
      </c>
      <c r="N87" s="43">
        <v>0</v>
      </c>
    </row>
    <row r="88" spans="1:14" x14ac:dyDescent="0.35">
      <c r="A88" s="3">
        <v>7</v>
      </c>
      <c r="B88" s="4">
        <v>46295</v>
      </c>
      <c r="C88" s="5">
        <v>6000</v>
      </c>
      <c r="D88" s="23" t="s">
        <v>78</v>
      </c>
      <c r="E88" s="7">
        <v>46348</v>
      </c>
      <c r="F88" s="3">
        <v>7110</v>
      </c>
      <c r="G88" s="6">
        <v>7500</v>
      </c>
      <c r="H88" s="5">
        <f t="shared" si="26"/>
        <v>6000</v>
      </c>
      <c r="I88" s="5">
        <v>6000</v>
      </c>
      <c r="J88" s="5">
        <v>0</v>
      </c>
      <c r="K88" s="5">
        <v>0</v>
      </c>
      <c r="L88" s="5">
        <v>0</v>
      </c>
      <c r="M88" s="5">
        <v>0</v>
      </c>
      <c r="N88" s="43">
        <v>0</v>
      </c>
    </row>
    <row r="89" spans="1:14" x14ac:dyDescent="0.35">
      <c r="A89" s="3">
        <v>7</v>
      </c>
      <c r="B89" s="4">
        <v>46325</v>
      </c>
      <c r="C89" s="5">
        <v>1500</v>
      </c>
      <c r="D89" s="23" t="s">
        <v>79</v>
      </c>
      <c r="E89" s="7">
        <v>46348</v>
      </c>
      <c r="F89" s="3">
        <v>7110</v>
      </c>
      <c r="G89" s="6">
        <v>7500</v>
      </c>
      <c r="H89" s="5">
        <f t="shared" si="26"/>
        <v>1500</v>
      </c>
      <c r="I89" s="5">
        <v>1500</v>
      </c>
      <c r="J89" s="5">
        <v>0</v>
      </c>
      <c r="K89" s="5">
        <v>0</v>
      </c>
      <c r="L89" s="5">
        <v>0</v>
      </c>
      <c r="M89" s="5">
        <v>0</v>
      </c>
      <c r="N89" s="43">
        <v>0</v>
      </c>
    </row>
    <row r="90" spans="1:14" x14ac:dyDescent="0.35">
      <c r="A90" s="29">
        <v>7</v>
      </c>
      <c r="B90" s="25" t="s">
        <v>6</v>
      </c>
      <c r="C90" s="26"/>
      <c r="D90" s="27" t="s">
        <v>22</v>
      </c>
      <c r="E90" s="28" t="s">
        <v>6</v>
      </c>
      <c r="F90" s="29" t="s">
        <v>6</v>
      </c>
      <c r="G90" s="30"/>
      <c r="H90" s="31">
        <f t="shared" si="26"/>
        <v>25000</v>
      </c>
      <c r="I90" s="31">
        <f t="shared" ref="I90:N90" si="27">SUM(I87:I89)</f>
        <v>7500</v>
      </c>
      <c r="J90" s="31">
        <f t="shared" si="27"/>
        <v>0</v>
      </c>
      <c r="K90" s="31">
        <f t="shared" si="27"/>
        <v>17500</v>
      </c>
      <c r="L90" s="31">
        <f t="shared" si="27"/>
        <v>0</v>
      </c>
      <c r="M90" s="31">
        <f t="shared" si="27"/>
        <v>0</v>
      </c>
      <c r="N90" s="31">
        <f t="shared" si="27"/>
        <v>0</v>
      </c>
    </row>
    <row r="91" spans="1:14" x14ac:dyDescent="0.35">
      <c r="A91" s="29">
        <v>7</v>
      </c>
      <c r="B91" s="25" t="s">
        <v>6</v>
      </c>
      <c r="C91" s="26"/>
      <c r="D91" s="27" t="s">
        <v>21</v>
      </c>
      <c r="E91" s="28" t="s">
        <v>6</v>
      </c>
      <c r="F91" s="29" t="s">
        <v>6</v>
      </c>
      <c r="G91" s="30"/>
      <c r="H91" s="31">
        <f t="shared" si="26"/>
        <v>4250000</v>
      </c>
      <c r="I91" s="31">
        <f t="shared" ref="I91:N91" si="28">I84+I90</f>
        <v>50000</v>
      </c>
      <c r="J91" s="31">
        <f t="shared" si="28"/>
        <v>700125</v>
      </c>
      <c r="K91" s="31">
        <f t="shared" si="28"/>
        <v>3131874.45</v>
      </c>
      <c r="L91" s="31">
        <f t="shared" si="28"/>
        <v>245000</v>
      </c>
      <c r="M91" s="31">
        <f t="shared" si="28"/>
        <v>123000.55</v>
      </c>
      <c r="N91" s="31">
        <f t="shared" si="28"/>
        <v>0</v>
      </c>
    </row>
    <row r="92" spans="1:14" x14ac:dyDescent="0.35">
      <c r="A92" s="29">
        <v>7</v>
      </c>
      <c r="B92" s="25" t="s">
        <v>6</v>
      </c>
      <c r="C92" s="26"/>
      <c r="D92" s="27" t="s">
        <v>23</v>
      </c>
      <c r="E92" s="28" t="s">
        <v>6</v>
      </c>
      <c r="F92" s="29" t="s">
        <v>6</v>
      </c>
      <c r="G92" s="30"/>
      <c r="H92" s="31">
        <f t="shared" si="26"/>
        <v>0</v>
      </c>
      <c r="I92" s="31">
        <f t="shared" ref="I92:N92" si="29">I15-I91</f>
        <v>0</v>
      </c>
      <c r="J92" s="31">
        <f t="shared" si="29"/>
        <v>0</v>
      </c>
      <c r="K92" s="31">
        <f t="shared" si="29"/>
        <v>0</v>
      </c>
      <c r="L92" s="31">
        <f t="shared" si="29"/>
        <v>0</v>
      </c>
      <c r="M92" s="31">
        <f t="shared" si="29"/>
        <v>0</v>
      </c>
      <c r="N92" s="31">
        <f t="shared" si="29"/>
        <v>0</v>
      </c>
    </row>
    <row r="93" spans="1:14" x14ac:dyDescent="0.35">
      <c r="A93" s="3"/>
      <c r="B93" s="4"/>
      <c r="C93" s="5"/>
      <c r="D93" s="23"/>
      <c r="E93" s="7"/>
      <c r="F93" s="3"/>
      <c r="G93" s="6"/>
      <c r="H93" s="6"/>
      <c r="I93" s="5"/>
      <c r="J93" s="5"/>
      <c r="K93" s="5"/>
      <c r="L93" s="5"/>
      <c r="M93" s="5"/>
      <c r="N93" s="43"/>
    </row>
    <row r="94" spans="1:14" ht="36.5" x14ac:dyDescent="0.35">
      <c r="A94" s="44" t="s">
        <v>82</v>
      </c>
      <c r="B94" s="4">
        <v>46343</v>
      </c>
      <c r="C94" s="5">
        <v>78296.861250000002</v>
      </c>
      <c r="D94" s="23" t="s">
        <v>86</v>
      </c>
      <c r="E94" s="7">
        <v>45935</v>
      </c>
      <c r="F94" s="3">
        <v>6928</v>
      </c>
      <c r="G94" s="6">
        <v>78296.86</v>
      </c>
      <c r="H94" s="5">
        <f t="shared" ref="H94:H97" si="30">SUM(I94:N94)</f>
        <v>600</v>
      </c>
      <c r="I94" s="5">
        <v>0</v>
      </c>
      <c r="J94" s="5">
        <v>0</v>
      </c>
      <c r="K94" s="5">
        <v>600</v>
      </c>
      <c r="L94" s="5">
        <v>0</v>
      </c>
      <c r="M94" s="5">
        <v>0</v>
      </c>
      <c r="N94" s="43">
        <v>0</v>
      </c>
    </row>
    <row r="95" spans="1:14" ht="24.5" x14ac:dyDescent="0.35">
      <c r="A95" s="45" t="s">
        <v>82</v>
      </c>
      <c r="B95" s="46" t="s">
        <v>6</v>
      </c>
      <c r="C95" s="47"/>
      <c r="D95" s="48" t="s">
        <v>83</v>
      </c>
      <c r="E95" s="49" t="s">
        <v>6</v>
      </c>
      <c r="F95" s="50" t="s">
        <v>6</v>
      </c>
      <c r="G95" s="51"/>
      <c r="H95" s="52">
        <f t="shared" si="30"/>
        <v>600</v>
      </c>
      <c r="I95" s="52">
        <f t="shared" ref="I95:N95" si="31">SUM(I92:I94)</f>
        <v>0</v>
      </c>
      <c r="J95" s="52">
        <f t="shared" si="31"/>
        <v>0</v>
      </c>
      <c r="K95" s="52">
        <f t="shared" si="31"/>
        <v>600</v>
      </c>
      <c r="L95" s="52">
        <f t="shared" si="31"/>
        <v>0</v>
      </c>
      <c r="M95" s="52">
        <f t="shared" si="31"/>
        <v>0</v>
      </c>
      <c r="N95" s="52">
        <f t="shared" si="31"/>
        <v>0</v>
      </c>
    </row>
    <row r="96" spans="1:14" ht="24.5" x14ac:dyDescent="0.35">
      <c r="A96" s="45" t="s">
        <v>82</v>
      </c>
      <c r="B96" s="46" t="s">
        <v>6</v>
      </c>
      <c r="C96" s="47"/>
      <c r="D96" s="48" t="s">
        <v>84</v>
      </c>
      <c r="E96" s="49" t="s">
        <v>6</v>
      </c>
      <c r="F96" s="50" t="s">
        <v>6</v>
      </c>
      <c r="G96" s="51"/>
      <c r="H96" s="52">
        <f t="shared" si="30"/>
        <v>600</v>
      </c>
      <c r="I96" s="52">
        <v>0</v>
      </c>
      <c r="J96" s="52">
        <v>0</v>
      </c>
      <c r="K96" s="52">
        <v>600</v>
      </c>
      <c r="L96" s="52">
        <v>0</v>
      </c>
      <c r="M96" s="52">
        <v>0</v>
      </c>
      <c r="N96" s="52">
        <v>0</v>
      </c>
    </row>
    <row r="97" spans="1:14" ht="24.5" x14ac:dyDescent="0.35">
      <c r="A97" s="45" t="s">
        <v>82</v>
      </c>
      <c r="B97" s="46" t="s">
        <v>6</v>
      </c>
      <c r="C97" s="47"/>
      <c r="D97" s="48" t="s">
        <v>85</v>
      </c>
      <c r="E97" s="49" t="s">
        <v>6</v>
      </c>
      <c r="F97" s="50" t="s">
        <v>6</v>
      </c>
      <c r="G97" s="51"/>
      <c r="H97" s="52">
        <f t="shared" si="30"/>
        <v>0</v>
      </c>
      <c r="I97" s="52">
        <f>I96-I95</f>
        <v>0</v>
      </c>
      <c r="J97" s="52">
        <f t="shared" ref="J97:N97" si="32">J96-J95</f>
        <v>0</v>
      </c>
      <c r="K97" s="52">
        <f t="shared" si="32"/>
        <v>0</v>
      </c>
      <c r="L97" s="52">
        <f t="shared" si="32"/>
        <v>0</v>
      </c>
      <c r="M97" s="52">
        <f t="shared" si="32"/>
        <v>0</v>
      </c>
      <c r="N97" s="52">
        <f t="shared" si="32"/>
        <v>0</v>
      </c>
    </row>
  </sheetData>
  <autoFilter ref="A14:A65" xr:uid="{00000000-0009-0000-0000-000000000000}"/>
  <mergeCells count="10">
    <mergeCell ref="M11:N11"/>
    <mergeCell ref="H10:N10"/>
    <mergeCell ref="A14:A16"/>
    <mergeCell ref="F14:F16"/>
    <mergeCell ref="G14:G16"/>
    <mergeCell ref="H14:H16"/>
    <mergeCell ref="B5:D5"/>
    <mergeCell ref="B7:D7"/>
    <mergeCell ref="A11:G12"/>
    <mergeCell ref="H11:L12"/>
  </mergeCells>
  <phoneticPr fontId="19" type="noConversion"/>
  <pageMargins left="0.25" right="0.25" top="0.75" bottom="0.75" header="0.3" footer="0.3"/>
  <pageSetup scale="67" fitToHeight="0" orientation="landscape" r:id="rId1"/>
  <headerFooter>
    <oddHeader>&amp;C&amp;"Aptos,Bold"&amp;14Disbursements Journal
EXAMPLE&amp;RPage &amp;P of &amp;N</oddHeader>
    <oddFooter>&amp;L&amp;"-,Italic"&amp;9
FFP Funds Disbursements Journal (DJ)&amp;R&amp;"-,Italic"&amp;9AttachFFP-08-04 Form v.2025-04-28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EB826F-6C44-471D-A43D-218BA0299713}"/>
</file>

<file path=customXml/itemProps2.xml><?xml version="1.0" encoding="utf-8"?>
<ds:datastoreItem xmlns:ds="http://schemas.openxmlformats.org/officeDocument/2006/customXml" ds:itemID="{8253465D-15E5-4000-83F6-B805DCA57AAF}">
  <ds:schemaRefs>
    <ds:schemaRef ds:uri="http://schemas.microsoft.com/office/2006/metadata/properties"/>
    <ds:schemaRef ds:uri="http://schemas.microsoft.com/office/infopath/2007/PartnerControls"/>
    <ds:schemaRef ds:uri="bb65cc95-6d4e-4879-a879-9838761499af"/>
    <ds:schemaRef ds:uri="9e30f06f-ad7a-453a-8e08-8a8878e30bd1"/>
    <ds:schemaRef ds:uri="http://schemas.microsoft.com/sharepoint/v3"/>
    <ds:schemaRef ds:uri="10f2cb44-b37d-4693-a5c3-140ab663d372"/>
  </ds:schemaRefs>
</ds:datastoreItem>
</file>

<file path=customXml/itemProps3.xml><?xml version="1.0" encoding="utf-8"?>
<ds:datastoreItem xmlns:ds="http://schemas.openxmlformats.org/officeDocument/2006/customXml" ds:itemID="{4851667E-4CF5-48EF-B36D-19F0675739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0935E3-E3EA-47A7-802B-735F2FEF5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Disbursements Journal</vt:lpstr>
      <vt:lpstr>'Disbursements Journal'!Print_Titles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Joanna L - DOA</dc:creator>
  <cp:lastModifiedBy>Davis, Angela - DOA</cp:lastModifiedBy>
  <cp:lastPrinted>2025-04-29T04:22:39Z</cp:lastPrinted>
  <dcterms:created xsi:type="dcterms:W3CDTF">2017-07-26T20:36:21Z</dcterms:created>
  <dcterms:modified xsi:type="dcterms:W3CDTF">2025-04-29T05:33:12Z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39c99b2f-dc0c-43fb-afb1-366c9b83d537</vt:lpwstr>
  </property>
  <property fmtid="{D5CDD505-2E9C-101B-9397-08002B2CF9AE}" pid="3" name="ContentTypeId">
    <vt:lpwstr>0x010100E9B479DE97358D43AEB72738EE1F2D08</vt:lpwstr>
  </property>
</Properties>
</file>